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Школьная6 2" sheetId="2" r:id="rId1"/>
    <sheet name="Школьная 6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8" i="2"/>
  <c r="H29" i="2"/>
  <c r="H30" i="2"/>
  <c r="K30" i="2"/>
  <c r="H31" i="2"/>
  <c r="K31" i="2"/>
  <c r="D32" i="2"/>
  <c r="E32" i="2"/>
  <c r="F32" i="2"/>
  <c r="G32" i="2"/>
  <c r="H32" i="2"/>
  <c r="H49" i="2" s="1"/>
  <c r="G35" i="2"/>
  <c r="H35" i="2"/>
  <c r="H36" i="2"/>
  <c r="H37" i="2"/>
  <c r="E38" i="2"/>
  <c r="F38" i="2"/>
  <c r="G38" i="2"/>
  <c r="H38" i="2"/>
  <c r="J38" i="2"/>
  <c r="K38" i="2"/>
  <c r="H39" i="2"/>
  <c r="H40" i="2"/>
  <c r="G41" i="2"/>
  <c r="H41" i="2"/>
  <c r="G42" i="2"/>
  <c r="H42" i="2"/>
  <c r="G43" i="2"/>
  <c r="H43" i="2"/>
  <c r="G44" i="2"/>
  <c r="H44" i="2"/>
  <c r="H45" i="2"/>
  <c r="D46" i="2"/>
  <c r="E46" i="2"/>
  <c r="F46" i="2"/>
  <c r="G46" i="2"/>
  <c r="H46" i="2"/>
  <c r="I17" i="1"/>
</calcChain>
</file>

<file path=xl/sharedStrings.xml><?xml version="1.0" encoding="utf-8"?>
<sst xmlns="http://schemas.openxmlformats.org/spreadsheetml/2006/main" count="70" uniqueCount="63">
  <si>
    <t>установка желоба на козырьке подъезда - 2.52 т.р.</t>
  </si>
  <si>
    <t>прочее - 0,23 т.р.</t>
  </si>
  <si>
    <t>работы по электрике - 0.16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</si>
  <si>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>.</t>
    </r>
    <r>
      <rPr>
        <b/>
        <sz val="11"/>
        <color indexed="8"/>
        <rFont val="Calibri"/>
        <family val="2"/>
        <charset val="204"/>
      </rPr>
      <t>91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</si>
  <si>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</si>
  <si>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</si>
  <si>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</si>
  <si>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</si>
  <si>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</si>
  <si>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</si>
  <si>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</si>
  <si>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</si>
  <si>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</si>
  <si>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</si>
  <si>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6/2 по ул. Школьная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</si>
  <si>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</si>
  <si>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</si>
  <si>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</si>
  <si>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</si>
  <si>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</si>
  <si>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</si>
  <si>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</si>
  <si>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</si>
  <si>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</si>
  <si>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</si>
  <si>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>ТСЖ "Родник-2004"</t>
  </si>
  <si>
    <t>Агентское вознаграждение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</si>
  <si>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</si>
  <si>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</si>
  <si>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</si>
  <si>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</si>
  <si>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</si>
  <si>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</si>
  <si>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</si>
  <si>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</si>
  <si>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 xml:space="preserve"> ООО УК "Житель",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</si>
  <si>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</si>
  <si>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</si>
  <si>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</si>
  <si>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</si>
  <si>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</si>
  <si>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</si>
  <si>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</si>
  <si>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</si>
  <si>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</si>
  <si>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</si>
  <si>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</si>
  <si>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</si>
  <si>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</si>
  <si>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</si>
  <si>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</si>
  <si>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</si>
  <si>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</si>
  <si>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</si>
  <si>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</si>
  <si>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</si>
  <si>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</si>
  <si>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</si>
  <si>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</si>
  <si>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6/2  по ул. Школьная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</si>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</sst>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5" fillId="0" borderId="2" xfId="1" applyFont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4" fontId="11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0" fontId="4" fillId="0" borderId="7" xfId="1" applyFont="1" applyFill="1" applyBorder="1" applyAlignment="1">
      <alignment horizontal="center" vertical="top" wrapText="1"/>
    </xf>
    <xf numFmtId="4" fontId="11" fillId="0" borderId="3" xfId="1" applyNumberFormat="1" applyFont="1" applyFill="1" applyBorder="1" applyAlignment="1">
      <alignment vertical="top" wrapText="1"/>
    </xf>
    <xf numFmtId="0" fontId="3" fillId="2" borderId="0" xfId="1" applyFill="1"/>
    <xf numFmtId="0" fontId="10" fillId="2" borderId="7" xfId="1" applyFont="1" applyFill="1" applyBorder="1" applyAlignment="1">
      <alignment horizontal="center" vertical="top" wrapText="1"/>
    </xf>
    <xf numFmtId="4" fontId="11" fillId="2" borderId="3" xfId="1" applyNumberFormat="1" applyFont="1" applyFill="1" applyBorder="1" applyAlignment="1">
      <alignment vertical="top" wrapText="1"/>
    </xf>
    <xf numFmtId="4" fontId="4" fillId="2" borderId="7" xfId="1" applyNumberFormat="1" applyFont="1" applyFill="1" applyBorder="1" applyAlignment="1">
      <alignment vertical="top" wrapText="1"/>
    </xf>
    <xf numFmtId="4" fontId="4" fillId="2" borderId="7" xfId="1" applyNumberFormat="1" applyFont="1" applyFill="1" applyBorder="1" applyAlignment="1">
      <alignment horizontal="right" vertical="top" wrapText="1"/>
    </xf>
    <xf numFmtId="0" fontId="12" fillId="0" borderId="8" xfId="1" applyFont="1" applyFill="1" applyBorder="1" applyAlignment="1">
      <alignment horizontal="center" vertical="top" wrapText="1"/>
    </xf>
    <xf numFmtId="0" fontId="3" fillId="3" borderId="0" xfId="1" applyFill="1"/>
    <xf numFmtId="0" fontId="4" fillId="3" borderId="7" xfId="1" applyFont="1" applyFill="1" applyBorder="1" applyAlignment="1">
      <alignment horizontal="center" vertical="top" wrapText="1"/>
    </xf>
    <xf numFmtId="4" fontId="11" fillId="3" borderId="3" xfId="1" applyNumberFormat="1" applyFont="1" applyFill="1" applyBorder="1" applyAlignment="1">
      <alignment vertical="top" wrapText="1"/>
    </xf>
    <xf numFmtId="4" fontId="11" fillId="3" borderId="7" xfId="1" applyNumberFormat="1" applyFont="1" applyFill="1" applyBorder="1" applyAlignment="1">
      <alignment vertical="top" wrapText="1"/>
    </xf>
    <xf numFmtId="4" fontId="4" fillId="3" borderId="7" xfId="1" applyNumberFormat="1" applyFont="1" applyFill="1" applyBorder="1" applyAlignment="1">
      <alignment horizontal="right" vertical="top" wrapText="1"/>
    </xf>
    <xf numFmtId="0" fontId="9" fillId="3" borderId="8" xfId="1" applyFont="1" applyFill="1" applyBorder="1" applyAlignment="1">
      <alignment horizontal="center"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0" fontId="13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center" wrapText="1"/>
    </xf>
    <xf numFmtId="4" fontId="11" fillId="0" borderId="10" xfId="1" applyNumberFormat="1" applyFont="1" applyFill="1" applyBorder="1" applyAlignment="1">
      <alignment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C12" zoomScaleNormal="100" workbookViewId="0">
      <selection activeCell="I15" sqref="I15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8.14062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2.7109375" style="9" customWidth="1"/>
    <col min="9" max="9" width="24.85546875" style="9" customWidth="1"/>
    <col min="10" max="10" width="10.140625" style="8" hidden="1" customWidth="1"/>
    <col min="11" max="11" width="0" style="8" hidden="1" customWidth="1"/>
    <col min="12" max="16384" width="9.140625" style="8"/>
  </cols>
  <sheetData>
    <row r="1" spans="3:9" ht="12.75" hidden="1" customHeight="1" x14ac:dyDescent="0.2">
      <c r="C1" s="68"/>
      <c r="D1" s="68"/>
      <c r="E1" s="68"/>
      <c r="F1" s="68"/>
      <c r="G1" s="68"/>
      <c r="H1" s="68"/>
      <c r="I1" s="68"/>
    </row>
    <row r="2" spans="3:9" ht="13.5" hidden="1" customHeight="1" thickBot="1" x14ac:dyDescent="0.25">
      <c r="C2" s="68"/>
      <c r="D2" s="68"/>
      <c r="E2" s="68" t="s">
        <v>62</v>
      </c>
      <c r="F2" s="68"/>
      <c r="G2" s="68"/>
      <c r="H2" s="68"/>
      <c r="I2" s="68"/>
    </row>
    <row r="3" spans="3:9" ht="13.5" hidden="1" customHeight="1" thickBot="1" x14ac:dyDescent="0.25">
      <c r="C3" s="67"/>
      <c r="D3" s="66"/>
      <c r="E3" s="65"/>
      <c r="F3" s="65"/>
      <c r="G3" s="65"/>
      <c r="H3" s="65"/>
      <c r="I3" s="64"/>
    </row>
    <row r="4" spans="3:9" ht="12.75" hidden="1" customHeight="1" x14ac:dyDescent="0.2">
      <c r="C4" s="63"/>
      <c r="D4" s="63"/>
      <c r="E4" s="62"/>
      <c r="F4" s="62"/>
      <c r="G4" s="62"/>
      <c r="H4" s="62"/>
      <c r="I4" s="62"/>
    </row>
    <row r="5" spans="3:9" ht="12.75" customHeight="1" x14ac:dyDescent="0.2">
      <c r="C5" s="63"/>
      <c r="D5" s="63"/>
      <c r="E5" s="62"/>
      <c r="F5" s="62"/>
      <c r="G5" s="62"/>
      <c r="H5" s="62"/>
      <c r="I5" s="62"/>
    </row>
    <row r="6" spans="3:9" ht="12.75" customHeight="1" x14ac:dyDescent="0.2">
      <c r="C6" s="63"/>
      <c r="D6" s="63"/>
      <c r="E6" s="62"/>
      <c r="F6" s="62"/>
      <c r="G6" s="62"/>
      <c r="H6" s="62"/>
      <c r="I6" s="62"/>
    </row>
    <row r="7" spans="3:9" ht="12.75" customHeight="1" x14ac:dyDescent="0.2">
      <c r="C7" s="63"/>
      <c r="D7" s="63"/>
      <c r="E7" s="62"/>
      <c r="F7" s="62"/>
      <c r="G7" s="62"/>
      <c r="H7" s="62"/>
      <c r="I7" s="62"/>
    </row>
    <row r="8" spans="3:9" ht="12.75" customHeight="1" x14ac:dyDescent="0.2">
      <c r="C8" s="63"/>
      <c r="D8" s="63"/>
      <c r="E8" s="62"/>
      <c r="F8" s="62"/>
      <c r="G8" s="62"/>
      <c r="H8" s="62"/>
      <c r="I8" s="62"/>
    </row>
    <row r="9" spans="3:9" ht="12.75" customHeight="1" x14ac:dyDescent="0.2">
      <c r="C9" s="63"/>
      <c r="D9" s="63"/>
      <c r="E9" s="62"/>
      <c r="F9" s="62"/>
      <c r="G9" s="62"/>
      <c r="H9" s="62"/>
      <c r="I9" s="62"/>
    </row>
    <row r="10" spans="3:9" ht="12.75" customHeight="1" x14ac:dyDescent="0.2">
      <c r="C10" s="63"/>
      <c r="D10" s="63"/>
      <c r="E10" s="62"/>
      <c r="F10" s="62"/>
      <c r="G10" s="62"/>
      <c r="H10" s="62"/>
      <c r="I10" s="62"/>
    </row>
    <row r="11" spans="3:9" ht="12.75" customHeight="1" x14ac:dyDescent="0.2">
      <c r="C11" s="63"/>
      <c r="D11" s="63"/>
      <c r="E11" s="62"/>
      <c r="F11" s="62"/>
      <c r="G11" s="62"/>
      <c r="H11" s="62"/>
      <c r="I11" s="62"/>
    </row>
    <row r="12" spans="3:9" ht="12.75" customHeight="1" x14ac:dyDescent="0.2">
      <c r="C12" s="63"/>
      <c r="D12" s="63"/>
      <c r="E12" s="62"/>
      <c r="F12" s="62"/>
      <c r="G12" s="62"/>
      <c r="H12" s="62"/>
      <c r="I12" s="62"/>
    </row>
    <row r="13" spans="3:9" ht="12.75" customHeight="1" x14ac:dyDescent="0.2">
      <c r="C13" s="63"/>
      <c r="D13" s="63"/>
      <c r="E13" s="62"/>
      <c r="F13" s="62"/>
      <c r="G13" s="62"/>
      <c r="H13" s="62"/>
      <c r="I13" s="62"/>
    </row>
    <row r="14" spans="3:9" ht="12.75" customHeight="1" x14ac:dyDescent="0.2">
      <c r="C14" s="63"/>
      <c r="D14" s="63"/>
      <c r="E14" s="62"/>
      <c r="F14" s="62"/>
      <c r="G14" s="62"/>
      <c r="H14" s="62"/>
      <c r="I14" s="62"/>
    </row>
    <row r="15" spans="3:9" ht="12.75" customHeight="1" x14ac:dyDescent="0.2">
      <c r="C15" s="63"/>
      <c r="D15" s="63"/>
      <c r="E15" s="62"/>
      <c r="F15" s="62"/>
      <c r="G15" s="62"/>
      <c r="H15" s="62"/>
      <c r="I15" s="62"/>
    </row>
    <row r="16" spans="3:9" ht="12.75" customHeight="1" x14ac:dyDescent="0.2">
      <c r="C16" s="63"/>
      <c r="D16" s="63"/>
      <c r="E16" s="62"/>
      <c r="F16" s="62"/>
      <c r="G16" s="62"/>
      <c r="H16" s="62"/>
      <c r="I16" s="62"/>
    </row>
    <row r="17" spans="3:11" ht="12.75" customHeight="1" x14ac:dyDescent="0.2">
      <c r="C17" s="63"/>
      <c r="D17" s="63"/>
      <c r="E17" s="62"/>
      <c r="F17" s="62"/>
      <c r="G17" s="62"/>
      <c r="H17" s="62"/>
      <c r="I17" s="62"/>
    </row>
    <row r="18" spans="3:11" ht="12.75" customHeight="1" x14ac:dyDescent="0.2">
      <c r="C18" s="63"/>
      <c r="D18" s="63"/>
      <c r="E18" s="62"/>
      <c r="F18" s="62"/>
      <c r="G18" s="62"/>
      <c r="H18" s="62"/>
      <c r="I18" s="62"/>
    </row>
    <row r="19" spans="3:11" ht="12.75" customHeight="1" x14ac:dyDescent="0.2">
      <c r="C19" s="63"/>
      <c r="D19" s="63"/>
      <c r="E19" s="62"/>
      <c r="F19" s="62"/>
      <c r="G19" s="62"/>
      <c r="H19" s="62"/>
      <c r="I19" s="62"/>
    </row>
    <row r="20" spans="3:11" ht="12.75" customHeight="1" x14ac:dyDescent="0.2">
      <c r="C20" s="63"/>
      <c r="D20" s="63"/>
      <c r="E20" s="62"/>
      <c r="F20" s="62"/>
      <c r="G20" s="62"/>
      <c r="H20" s="62"/>
      <c r="I20" s="62"/>
    </row>
    <row r="21" spans="3:11" ht="14.25" x14ac:dyDescent="0.2">
      <c r="C21" s="61" t="s">
        <v>61</v>
      </c>
      <c r="D21" s="61"/>
      <c r="E21" s="61"/>
      <c r="F21" s="61"/>
      <c r="G21" s="61"/>
      <c r="H21" s="61"/>
      <c r="I21" s="61"/>
    </row>
    <row r="22" spans="3:11" x14ac:dyDescent="0.2">
      <c r="C22" s="60" t="s">
        <v>60</v>
      </c>
      <c r="D22" s="60"/>
      <c r="E22" s="60"/>
      <c r="F22" s="60"/>
      <c r="G22" s="60"/>
      <c r="H22" s="60"/>
      <c r="I22" s="60"/>
    </row>
    <row r="23" spans="3:11" x14ac:dyDescent="0.2">
      <c r="C23" s="60" t="s">
        <v>59</v>
      </c>
      <c r="D23" s="60"/>
      <c r="E23" s="60"/>
      <c r="F23" s="60"/>
      <c r="G23" s="60"/>
      <c r="H23" s="60"/>
      <c r="I23" s="60"/>
    </row>
    <row r="24" spans="3:11" ht="6" customHeight="1" thickBot="1" x14ac:dyDescent="0.25">
      <c r="C24" s="59"/>
      <c r="D24" s="59"/>
      <c r="E24" s="59"/>
      <c r="F24" s="59"/>
      <c r="G24" s="59"/>
      <c r="H24" s="59"/>
      <c r="I24" s="59"/>
    </row>
    <row r="25" spans="3:11" ht="59.25" customHeight="1" thickBot="1" x14ac:dyDescent="0.25">
      <c r="C25" s="48" t="s">
        <v>49</v>
      </c>
      <c r="D25" s="51" t="s">
        <v>48</v>
      </c>
      <c r="E25" s="50" t="s">
        <v>47</v>
      </c>
      <c r="F25" s="50" t="s">
        <v>46</v>
      </c>
      <c r="G25" s="50" t="s">
        <v>45</v>
      </c>
      <c r="H25" s="50" t="s">
        <v>44</v>
      </c>
      <c r="I25" s="51" t="s">
        <v>58</v>
      </c>
    </row>
    <row r="26" spans="3:11" ht="13.5" customHeight="1" thickBot="1" x14ac:dyDescent="0.25">
      <c r="C26" s="58" t="s">
        <v>57</v>
      </c>
      <c r="D26" s="52"/>
      <c r="E26" s="52"/>
      <c r="F26" s="52"/>
      <c r="G26" s="52"/>
      <c r="H26" s="52"/>
      <c r="I26" s="57"/>
    </row>
    <row r="27" spans="3:11" ht="13.5" customHeight="1" thickBot="1" x14ac:dyDescent="0.25">
      <c r="C27" s="24" t="s">
        <v>56</v>
      </c>
      <c r="D27" s="28">
        <v>40340.81</v>
      </c>
      <c r="E27" s="26">
        <v>360439.08</v>
      </c>
      <c r="F27" s="26">
        <v>372825.85</v>
      </c>
      <c r="G27" s="26">
        <v>343694.18</v>
      </c>
      <c r="H27" s="54">
        <f>+D27+E27-F27</f>
        <v>27954.040000000037</v>
      </c>
      <c r="I27" s="56" t="s">
        <v>55</v>
      </c>
      <c r="K27" s="8">
        <v>40340.81</v>
      </c>
    </row>
    <row r="28" spans="3:11" ht="13.5" customHeight="1" thickBot="1" x14ac:dyDescent="0.25">
      <c r="C28" s="24" t="s">
        <v>54</v>
      </c>
      <c r="D28" s="28">
        <v>9041.3099999999977</v>
      </c>
      <c r="E28" s="27">
        <v>91037.72</v>
      </c>
      <c r="F28" s="27">
        <v>94844.46</v>
      </c>
      <c r="G28" s="26">
        <v>97936.55</v>
      </c>
      <c r="H28" s="54">
        <f>+D28+E28-F28</f>
        <v>5234.5699999999924</v>
      </c>
      <c r="I28" s="55"/>
      <c r="K28" s="8">
        <v>9041.31</v>
      </c>
    </row>
    <row r="29" spans="3:11" ht="13.5" customHeight="1" thickBot="1" x14ac:dyDescent="0.25">
      <c r="C29" s="24" t="s">
        <v>53</v>
      </c>
      <c r="D29" s="28">
        <v>5096.3600000000151</v>
      </c>
      <c r="E29" s="27">
        <v>68103.13</v>
      </c>
      <c r="F29" s="27">
        <v>68434.97</v>
      </c>
      <c r="G29" s="26">
        <v>80850.48</v>
      </c>
      <c r="H29" s="54">
        <f>+D29+E29-F29</f>
        <v>4764.5200000000186</v>
      </c>
      <c r="I29" s="55"/>
    </row>
    <row r="30" spans="3:11" ht="13.5" customHeight="1" thickBot="1" x14ac:dyDescent="0.25">
      <c r="C30" s="24" t="s">
        <v>52</v>
      </c>
      <c r="D30" s="28">
        <v>3036.960000000021</v>
      </c>
      <c r="E30" s="27">
        <v>41037.800000000003</v>
      </c>
      <c r="F30" s="27">
        <v>41252.269999999997</v>
      </c>
      <c r="G30" s="26">
        <v>32106</v>
      </c>
      <c r="H30" s="54">
        <f>+D30+E30-F30</f>
        <v>2822.4900000000271</v>
      </c>
      <c r="I30" s="55"/>
      <c r="K30" s="8">
        <f>1788.69+1248.27</f>
        <v>3036.96</v>
      </c>
    </row>
    <row r="31" spans="3:11" ht="13.5" customHeight="1" thickBot="1" x14ac:dyDescent="0.25">
      <c r="C31" s="24" t="s">
        <v>51</v>
      </c>
      <c r="D31" s="28">
        <v>311.150000000001</v>
      </c>
      <c r="E31" s="27">
        <v>6848.16</v>
      </c>
      <c r="F31" s="27">
        <v>6907.34</v>
      </c>
      <c r="G31" s="26"/>
      <c r="H31" s="54">
        <f>+D31+E31-F31</f>
        <v>251.97000000000116</v>
      </c>
      <c r="I31" s="53"/>
      <c r="K31" s="8">
        <f>215.51+95.64</f>
        <v>311.14999999999998</v>
      </c>
    </row>
    <row r="32" spans="3:11" ht="13.5" customHeight="1" thickBot="1" x14ac:dyDescent="0.25">
      <c r="C32" s="24" t="s">
        <v>24</v>
      </c>
      <c r="D32" s="23">
        <f>SUM(D27:D31)</f>
        <v>57826.590000000033</v>
      </c>
      <c r="E32" s="23">
        <f>SUM(E27:E31)</f>
        <v>567465.89000000013</v>
      </c>
      <c r="F32" s="23">
        <f>SUM(F27:F31)</f>
        <v>584264.89</v>
      </c>
      <c r="G32" s="23">
        <f>SUM(G27:G31)</f>
        <v>554587.21</v>
      </c>
      <c r="H32" s="23">
        <f>SUM(H27:H31)</f>
        <v>41027.590000000077</v>
      </c>
      <c r="I32" s="24"/>
    </row>
    <row r="33" spans="3:11" ht="13.5" customHeight="1" thickBot="1" x14ac:dyDescent="0.25">
      <c r="C33" s="52" t="s">
        <v>50</v>
      </c>
      <c r="D33" s="52"/>
      <c r="E33" s="52"/>
      <c r="F33" s="52"/>
      <c r="G33" s="52"/>
      <c r="H33" s="52"/>
      <c r="I33" s="52"/>
    </row>
    <row r="34" spans="3:11" ht="50.25" customHeight="1" thickBot="1" x14ac:dyDescent="0.25">
      <c r="C34" s="36" t="s">
        <v>49</v>
      </c>
      <c r="D34" s="51" t="s">
        <v>48</v>
      </c>
      <c r="E34" s="50" t="s">
        <v>47</v>
      </c>
      <c r="F34" s="50" t="s">
        <v>46</v>
      </c>
      <c r="G34" s="50" t="s">
        <v>45</v>
      </c>
      <c r="H34" s="50" t="s">
        <v>44</v>
      </c>
      <c r="I34" s="49" t="s">
        <v>43</v>
      </c>
    </row>
    <row r="35" spans="3:11" ht="34.5" customHeight="1" thickBot="1" x14ac:dyDescent="0.25">
      <c r="C35" s="48" t="s">
        <v>42</v>
      </c>
      <c r="D35" s="47">
        <v>12858.890000000014</v>
      </c>
      <c r="E35" s="30">
        <v>167888.16</v>
      </c>
      <c r="F35" s="30">
        <v>172049.63</v>
      </c>
      <c r="G35" s="30">
        <f>+E35</f>
        <v>167888.16</v>
      </c>
      <c r="H35" s="30">
        <f>+D35+E35-F35</f>
        <v>8697.4200000000128</v>
      </c>
      <c r="I35" s="46" t="s">
        <v>41</v>
      </c>
    </row>
    <row r="36" spans="3:11" ht="14.25" customHeight="1" thickBot="1" x14ac:dyDescent="0.25">
      <c r="C36" s="24" t="s">
        <v>40</v>
      </c>
      <c r="D36" s="28">
        <v>2463.75</v>
      </c>
      <c r="E36" s="26">
        <v>32167.200000000001</v>
      </c>
      <c r="F36" s="26">
        <v>32975.269999999997</v>
      </c>
      <c r="G36" s="30">
        <v>2913.51</v>
      </c>
      <c r="H36" s="30">
        <f>+D36+E36-F36</f>
        <v>1655.6800000000003</v>
      </c>
      <c r="I36" s="45"/>
      <c r="J36" s="44"/>
    </row>
    <row r="37" spans="3:11" ht="13.5" customHeight="1" thickBot="1" x14ac:dyDescent="0.25">
      <c r="C37" s="36" t="s">
        <v>39</v>
      </c>
      <c r="D37" s="43">
        <v>0</v>
      </c>
      <c r="E37" s="26"/>
      <c r="F37" s="26"/>
      <c r="G37" s="30"/>
      <c r="H37" s="30">
        <f>+D37+E37-F37</f>
        <v>0</v>
      </c>
      <c r="I37" s="22"/>
    </row>
    <row r="38" spans="3:11" ht="12.75" customHeight="1" thickBot="1" x14ac:dyDescent="0.25">
      <c r="C38" s="24" t="s">
        <v>38</v>
      </c>
      <c r="D38" s="43">
        <v>13115.280000000028</v>
      </c>
      <c r="E38" s="26">
        <f>91131.54-316.76+12394.2-403.7+43006.5</f>
        <v>145811.78</v>
      </c>
      <c r="F38" s="26">
        <f>45537.32+11781.03+94381.12</f>
        <v>151699.47</v>
      </c>
      <c r="G38" s="30">
        <f>+E38</f>
        <v>145811.78</v>
      </c>
      <c r="H38" s="30">
        <f>+D38+E38-F38</f>
        <v>7227.5900000000256</v>
      </c>
      <c r="I38" s="25" t="s">
        <v>37</v>
      </c>
      <c r="J38" s="8">
        <f>6080.69+941.4</f>
        <v>7022.0899999999992</v>
      </c>
      <c r="K38" s="8">
        <f>11792.05+1436.63-113.4</f>
        <v>13115.28</v>
      </c>
    </row>
    <row r="39" spans="3:11" ht="33.75" customHeight="1" thickBot="1" x14ac:dyDescent="0.25">
      <c r="C39" s="24" t="s">
        <v>36</v>
      </c>
      <c r="D39" s="28">
        <v>3202.8699999999953</v>
      </c>
      <c r="E39" s="26">
        <v>41817.360000000001</v>
      </c>
      <c r="F39" s="26">
        <v>43016</v>
      </c>
      <c r="G39" s="30">
        <v>57147.21</v>
      </c>
      <c r="H39" s="30">
        <f>+D39+E39-F39</f>
        <v>2004.2299999999959</v>
      </c>
      <c r="I39" s="29" t="s">
        <v>35</v>
      </c>
    </row>
    <row r="40" spans="3:11" s="37" customFormat="1" ht="13.5" hidden="1" customHeight="1" thickBot="1" x14ac:dyDescent="0.25">
      <c r="C40" s="42" t="s">
        <v>34</v>
      </c>
      <c r="D40" s="41">
        <v>0</v>
      </c>
      <c r="E40" s="40"/>
      <c r="F40" s="40"/>
      <c r="G40" s="30"/>
      <c r="H40" s="39">
        <f>+D40+E40-F40</f>
        <v>0</v>
      </c>
      <c r="I40" s="38" t="s">
        <v>33</v>
      </c>
    </row>
    <row r="41" spans="3:11" ht="34.5" customHeight="1" thickBot="1" x14ac:dyDescent="0.25">
      <c r="C41" s="24" t="s">
        <v>32</v>
      </c>
      <c r="D41" s="28">
        <v>170.55999999999995</v>
      </c>
      <c r="E41" s="27">
        <v>2226.96</v>
      </c>
      <c r="F41" s="27">
        <v>2317.41</v>
      </c>
      <c r="G41" s="30">
        <f>+E41</f>
        <v>2226.96</v>
      </c>
      <c r="H41" s="30">
        <f>+D41+E41-F41</f>
        <v>80.110000000000127</v>
      </c>
      <c r="I41" s="29" t="s">
        <v>31</v>
      </c>
    </row>
    <row r="42" spans="3:11" ht="13.5" customHeight="1" thickBot="1" x14ac:dyDescent="0.25">
      <c r="C42" s="36" t="s">
        <v>30</v>
      </c>
      <c r="D42" s="28">
        <v>2710.1899999999987</v>
      </c>
      <c r="E42" s="27">
        <v>29337.4</v>
      </c>
      <c r="F42" s="27">
        <v>30210.89</v>
      </c>
      <c r="G42" s="30">
        <f>+E42</f>
        <v>29337.4</v>
      </c>
      <c r="H42" s="30">
        <f>+D42+E42-F42</f>
        <v>1836.7000000000007</v>
      </c>
      <c r="I42" s="25"/>
    </row>
    <row r="43" spans="3:11" s="31" customFormat="1" ht="13.5" thickBot="1" x14ac:dyDescent="0.25">
      <c r="C43" s="36" t="s">
        <v>29</v>
      </c>
      <c r="D43" s="35">
        <v>0</v>
      </c>
      <c r="E43" s="34">
        <v>11378.64</v>
      </c>
      <c r="F43" s="34">
        <v>11566.52</v>
      </c>
      <c r="G43" s="30">
        <f>+E43</f>
        <v>11378.64</v>
      </c>
      <c r="H43" s="33">
        <f>+D43+E43-F43</f>
        <v>-187.88000000000102</v>
      </c>
      <c r="I43" s="32"/>
    </row>
    <row r="44" spans="3:11" ht="13.5" customHeight="1" thickBot="1" x14ac:dyDescent="0.25">
      <c r="C44" s="24" t="s">
        <v>28</v>
      </c>
      <c r="D44" s="28">
        <v>701.23999999999796</v>
      </c>
      <c r="E44" s="27">
        <v>9155.4</v>
      </c>
      <c r="F44" s="27">
        <v>9395.7800000000007</v>
      </c>
      <c r="G44" s="30">
        <f>+E44</f>
        <v>9155.4</v>
      </c>
      <c r="H44" s="30">
        <f>+D44+E44-F44</f>
        <v>460.85999999999694</v>
      </c>
      <c r="I44" s="29" t="s">
        <v>27</v>
      </c>
    </row>
    <row r="45" spans="3:11" ht="13.5" hidden="1" customHeight="1" thickBot="1" x14ac:dyDescent="0.25">
      <c r="C45" s="24" t="s">
        <v>26</v>
      </c>
      <c r="D45" s="28">
        <v>0</v>
      </c>
      <c r="E45" s="27"/>
      <c r="F45" s="27"/>
      <c r="G45" s="26"/>
      <c r="H45" s="26">
        <f>+D45+E45-F45</f>
        <v>0</v>
      </c>
      <c r="I45" s="25" t="s">
        <v>25</v>
      </c>
    </row>
    <row r="46" spans="3:11" s="21" customFormat="1" ht="14.25" customHeight="1" thickBot="1" x14ac:dyDescent="0.25">
      <c r="C46" s="24" t="s">
        <v>24</v>
      </c>
      <c r="D46" s="23">
        <f>SUM(D35:D45)</f>
        <v>35222.780000000035</v>
      </c>
      <c r="E46" s="23">
        <f>SUM(E35:E45)</f>
        <v>439782.90000000008</v>
      </c>
      <c r="F46" s="23">
        <f>SUM(F35:F45)</f>
        <v>453230.97000000003</v>
      </c>
      <c r="G46" s="23">
        <f>SUM(G35:G45)</f>
        <v>425859.06000000011</v>
      </c>
      <c r="H46" s="23">
        <f>SUM(H35:H45)</f>
        <v>21774.710000000032</v>
      </c>
      <c r="I46" s="22"/>
    </row>
    <row r="47" spans="3:11" ht="13.5" customHeight="1" thickBot="1" x14ac:dyDescent="0.25">
      <c r="C47" s="20" t="s">
        <v>23</v>
      </c>
      <c r="D47" s="20"/>
      <c r="E47" s="20"/>
      <c r="F47" s="20"/>
      <c r="G47" s="20"/>
      <c r="H47" s="20"/>
      <c r="I47" s="20"/>
    </row>
    <row r="48" spans="3:11" ht="28.5" customHeight="1" thickBot="1" x14ac:dyDescent="0.25">
      <c r="C48" s="19" t="s">
        <v>22</v>
      </c>
      <c r="D48" s="18" t="s">
        <v>21</v>
      </c>
      <c r="E48" s="17"/>
      <c r="F48" s="17"/>
      <c r="G48" s="17"/>
      <c r="H48" s="16"/>
      <c r="I48" s="15" t="s">
        <v>20</v>
      </c>
    </row>
    <row r="49" spans="3:8" ht="16.5" customHeight="1" x14ac:dyDescent="0.3">
      <c r="C49" s="14" t="s">
        <v>19</v>
      </c>
      <c r="D49" s="14"/>
      <c r="E49" s="14"/>
      <c r="F49" s="14"/>
      <c r="G49" s="14"/>
      <c r="H49" s="13">
        <f>+H32+H46</f>
        <v>62802.300000000105</v>
      </c>
    </row>
    <row r="50" spans="3:8" ht="15" x14ac:dyDescent="0.25">
      <c r="C50" s="12" t="s">
        <v>18</v>
      </c>
      <c r="D50" s="12"/>
    </row>
    <row r="51" spans="3:8" x14ac:dyDescent="0.2">
      <c r="C51" s="11" t="s">
        <v>17</v>
      </c>
    </row>
    <row r="52" spans="3:8" x14ac:dyDescent="0.2">
      <c r="E52" s="10"/>
      <c r="F52" s="10"/>
    </row>
    <row r="53" spans="3:8" x14ac:dyDescent="0.2">
      <c r="D53" s="10"/>
      <c r="E53" s="10"/>
      <c r="F53" s="10"/>
      <c r="G53" s="10"/>
      <c r="H53" s="10"/>
    </row>
    <row r="55" spans="3:8" x14ac:dyDescent="0.2">
      <c r="H55" s="10"/>
    </row>
  </sheetData>
  <mergeCells count="10">
    <mergeCell ref="C33:I33"/>
    <mergeCell ref="I35:I36"/>
    <mergeCell ref="C47:I47"/>
    <mergeCell ref="D48:H48"/>
    <mergeCell ref="I27:I31"/>
    <mergeCell ref="C21:I21"/>
    <mergeCell ref="C22:I22"/>
    <mergeCell ref="C23:I23"/>
    <mergeCell ref="C24:I24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3" zoomScaleNormal="100" zoomScaleSheetLayoutView="120" workbookViewId="0">
      <selection activeCell="F20" sqref="F2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7" t="s">
        <v>16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15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14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5" t="s">
        <v>13</v>
      </c>
      <c r="B16" s="5" t="s">
        <v>12</v>
      </c>
      <c r="C16" s="5" t="s">
        <v>11</v>
      </c>
      <c r="D16" s="5" t="s">
        <v>10</v>
      </c>
      <c r="E16" s="5" t="s">
        <v>9</v>
      </c>
      <c r="F16" s="6" t="s">
        <v>8</v>
      </c>
      <c r="G16" s="6" t="s">
        <v>7</v>
      </c>
      <c r="H16" s="5" t="s">
        <v>6</v>
      </c>
      <c r="I16" s="5" t="s">
        <v>5</v>
      </c>
    </row>
    <row r="17" spans="1:9" x14ac:dyDescent="0.25">
      <c r="A17" s="4" t="s">
        <v>4</v>
      </c>
      <c r="B17" s="3">
        <v>93.659279999999995</v>
      </c>
      <c r="C17" s="3">
        <v>0</v>
      </c>
      <c r="D17" s="3">
        <v>32.167200000000001</v>
      </c>
      <c r="E17" s="3">
        <v>32.975270000000002</v>
      </c>
      <c r="F17" s="3">
        <v>5.2649999999999997</v>
      </c>
      <c r="G17" s="3">
        <v>2.91351</v>
      </c>
      <c r="H17" s="3">
        <v>1.65568</v>
      </c>
      <c r="I17" s="3">
        <f>B17+D17+F17-G17</f>
        <v>128.17796999999999</v>
      </c>
    </row>
    <row r="18" spans="1:9" s="1" customFormat="1" x14ac:dyDescent="0.25"/>
    <row r="19" spans="1:9" s="1" customFormat="1" x14ac:dyDescent="0.25">
      <c r="A19" s="1" t="s">
        <v>3</v>
      </c>
    </row>
    <row r="20" spans="1:9" s="1" customFormat="1" x14ac:dyDescent="0.25">
      <c r="A20" s="1" t="s">
        <v>2</v>
      </c>
    </row>
    <row r="21" spans="1:9" s="1" customFormat="1" x14ac:dyDescent="0.25">
      <c r="A21" s="1" t="s">
        <v>1</v>
      </c>
    </row>
    <row r="22" spans="1:9" s="1" customFormat="1" x14ac:dyDescent="0.25">
      <c r="A22" s="2" t="s">
        <v>0</v>
      </c>
    </row>
    <row r="23" spans="1:9" s="1" customFormat="1" x14ac:dyDescent="0.25"/>
    <row r="24" spans="1:9" s="1" customFormat="1" x14ac:dyDescent="0.25"/>
    <row r="25" spans="1:9" s="1" customFormat="1" x14ac:dyDescent="0.25"/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Школьная6 2</vt:lpstr>
      <vt:lpstr>Школьная 6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2018-04-02T11:07:16Z</dcterms:created>
  <dcterms:modified xsi:type="dcterms:W3CDTF">2018-04-02T11:07:36Z</dcterms:modified>
</cp:coreProperties>
</file>