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Кленовая5 4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 l="1"/>
  <c r="K27" i="1"/>
  <c r="H28" i="1"/>
  <c r="K28" i="1"/>
  <c r="H29" i="1"/>
  <c r="K29" i="1"/>
  <c r="H30" i="1"/>
  <c r="K30" i="1"/>
  <c r="E31" i="1"/>
  <c r="F31" i="1"/>
  <c r="G31" i="1"/>
  <c r="H31" i="1"/>
  <c r="K31" i="1"/>
  <c r="D32" i="1"/>
  <c r="E32" i="1"/>
  <c r="F32" i="1"/>
  <c r="G32" i="1"/>
  <c r="H32" i="1"/>
  <c r="G35" i="1"/>
  <c r="H35" i="1"/>
  <c r="H44" i="1" s="1"/>
  <c r="H47" i="1" s="1"/>
  <c r="J35" i="1"/>
  <c r="K35" i="1"/>
  <c r="H36" i="1"/>
  <c r="H37" i="1"/>
  <c r="H38" i="1"/>
  <c r="H39" i="1"/>
  <c r="J39" i="1"/>
  <c r="K39" i="1"/>
  <c r="G40" i="1"/>
  <c r="H40" i="1"/>
  <c r="G41" i="1"/>
  <c r="H41" i="1"/>
  <c r="E42" i="1"/>
  <c r="F42" i="1"/>
  <c r="F44" i="1" s="1"/>
  <c r="G42" i="1"/>
  <c r="H42" i="1"/>
  <c r="J42" i="1"/>
  <c r="K42" i="1"/>
  <c r="G43" i="1"/>
  <c r="H43" i="1"/>
  <c r="D44" i="1"/>
  <c r="E44" i="1"/>
  <c r="G44" i="1"/>
  <c r="G53" i="1" s="1"/>
  <c r="H52" i="1"/>
  <c r="E53" i="1"/>
</calcChain>
</file>

<file path=xl/sharedStrings.xml><?xml version="1.0" encoding="utf-8"?>
<sst xmlns="http://schemas.openxmlformats.org/spreadsheetml/2006/main" count="71" uniqueCount="64">
  <si>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</si>
  <si>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</si>
  <si>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</si>
  <si>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</si>
  <si>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</si>
  <si>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</si>
  <si>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</si>
  <si>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</si>
  <si>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</si>
  <si>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</si>
  <si>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</si>
  <si>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</si>
  <si>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</si>
  <si>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</si>
  <si>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</si>
  <si>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</si>
  <si>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</si>
  <si>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</si>
  <si>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</si>
  <si>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</si>
  <si>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</si>
  <si>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Н/2009-81 от 01.07.2009г.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</si>
  <si>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</si>
  <si>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</si>
  <si>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</si>
  <si>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</si>
  <si>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</si>
  <si>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</si>
  <si>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</si>
  <si>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</si>
  <si>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</si>
  <si>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</si>
  <si>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</si>
  <si>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</si>
  <si>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</si>
  <si>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"СТЭК",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</si>
  <si>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</si>
  <si>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</si>
  <si>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</si>
  <si>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5/4 по ул. Кленовая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</si>
  <si>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</si>
  <si>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</si>
  <si>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</si>
  <si>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- 608.17р</t>
  </si>
  <si>
    <t>аварийное обслуживание - 2337.64р.</t>
  </si>
  <si>
    <t>смена прокладок и замена КТПР в ТП 1 - 2314.22 р.</t>
  </si>
  <si>
    <t>установка адресной таблички - 944.00 р.</t>
  </si>
  <si>
    <t>ремонт кровли -  2552.16 р.</t>
  </si>
  <si>
    <t>установка навесного замка на дверь мусорной камеры - 279.20р.</t>
  </si>
  <si>
    <t>работы по электрикe -999.27р.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</si>
  <si>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10.03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</si>
  <si>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</si>
  <si>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</si>
  <si>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</si>
  <si>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</si>
  <si>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</si>
  <si>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</si>
  <si>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</si>
  <si>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</si>
  <si>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</si>
  <si>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</si>
  <si>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5/4 по ул. Кленовая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</si>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</sst>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53"/>
  <sheetViews>
    <sheetView topLeftCell="C20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285156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4.8554687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42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4.25" x14ac:dyDescent="0.2">
      <c r="C21" s="41" t="s">
        <v>41</v>
      </c>
      <c r="D21" s="41"/>
      <c r="E21" s="41"/>
      <c r="F21" s="41"/>
      <c r="G21" s="41"/>
      <c r="H21" s="41"/>
      <c r="I21" s="41"/>
    </row>
    <row r="22" spans="3:11" x14ac:dyDescent="0.2">
      <c r="C22" s="42" t="s">
        <v>40</v>
      </c>
      <c r="D22" s="42"/>
      <c r="E22" s="42"/>
      <c r="F22" s="42"/>
      <c r="G22" s="42"/>
      <c r="H22" s="42"/>
      <c r="I22" s="42"/>
    </row>
    <row r="23" spans="3:11" x14ac:dyDescent="0.2">
      <c r="C23" s="42" t="s">
        <v>39</v>
      </c>
      <c r="D23" s="42"/>
      <c r="E23" s="42"/>
      <c r="F23" s="42"/>
      <c r="G23" s="42"/>
      <c r="H23" s="42"/>
      <c r="I23" s="42"/>
    </row>
    <row r="24" spans="3:11" ht="6" customHeight="1" thickBot="1" x14ac:dyDescent="0.25">
      <c r="C24" s="47"/>
      <c r="D24" s="47"/>
      <c r="E24" s="47"/>
      <c r="F24" s="47"/>
      <c r="G24" s="47"/>
      <c r="H24" s="47"/>
      <c r="I24" s="47"/>
    </row>
    <row r="25" spans="3:11" ht="51" customHeight="1" thickBot="1" x14ac:dyDescent="0.25">
      <c r="C25" s="25" t="s">
        <v>29</v>
      </c>
      <c r="D25" s="28" t="s">
        <v>28</v>
      </c>
      <c r="E25" s="27" t="s">
        <v>27</v>
      </c>
      <c r="F25" s="27" t="s">
        <v>26</v>
      </c>
      <c r="G25" s="27" t="s">
        <v>25</v>
      </c>
      <c r="H25" s="27" t="s">
        <v>24</v>
      </c>
      <c r="I25" s="28" t="s">
        <v>38</v>
      </c>
    </row>
    <row r="26" spans="3:11" ht="13.5" customHeight="1" thickBot="1" x14ac:dyDescent="0.25">
      <c r="C26" s="44" t="s">
        <v>37</v>
      </c>
      <c r="D26" s="45"/>
      <c r="E26" s="45"/>
      <c r="F26" s="45"/>
      <c r="G26" s="45"/>
      <c r="H26" s="45"/>
      <c r="I26" s="46"/>
    </row>
    <row r="27" spans="3:11" ht="13.5" customHeight="1" thickBot="1" x14ac:dyDescent="0.25">
      <c r="C27" s="13" t="s">
        <v>36</v>
      </c>
      <c r="D27" s="17">
        <v>390434.99</v>
      </c>
      <c r="E27" s="21">
        <v>944062.68</v>
      </c>
      <c r="F27" s="21">
        <v>965733.81</v>
      </c>
      <c r="G27" s="21">
        <v>970245.74</v>
      </c>
      <c r="H27" s="21">
        <f>+D27+E27-F27</f>
        <v>368763.85999999987</v>
      </c>
      <c r="I27" s="48" t="s">
        <v>35</v>
      </c>
      <c r="K27" s="18">
        <f>234239.84+155589.82</f>
        <v>389829.66000000003</v>
      </c>
    </row>
    <row r="28" spans="3:11" ht="13.5" customHeight="1" thickBot="1" x14ac:dyDescent="0.25">
      <c r="C28" s="13" t="s">
        <v>34</v>
      </c>
      <c r="D28" s="17">
        <v>219598.58999999997</v>
      </c>
      <c r="E28" s="16">
        <v>316815.61</v>
      </c>
      <c r="F28" s="16">
        <v>304529.58</v>
      </c>
      <c r="G28" s="21">
        <v>245963.58</v>
      </c>
      <c r="H28" s="21">
        <f>+D28+E28-F28</f>
        <v>231884.61999999994</v>
      </c>
      <c r="I28" s="49"/>
      <c r="K28" s="18">
        <f>94173.45-666.29+126903.45</f>
        <v>220410.61</v>
      </c>
    </row>
    <row r="29" spans="3:11" ht="13.5" customHeight="1" thickBot="1" x14ac:dyDescent="0.25">
      <c r="C29" s="13" t="s">
        <v>33</v>
      </c>
      <c r="D29" s="17">
        <v>84147.199999999924</v>
      </c>
      <c r="E29" s="16">
        <v>214192.93</v>
      </c>
      <c r="F29" s="16">
        <v>182229.06</v>
      </c>
      <c r="G29" s="21">
        <v>144642.71</v>
      </c>
      <c r="H29" s="21">
        <f>+D29+E29-F29</f>
        <v>116111.06999999989</v>
      </c>
      <c r="I29" s="49"/>
      <c r="K29" s="1">
        <f>16685.97+49650.45+1887.84</f>
        <v>68224.259999999995</v>
      </c>
    </row>
    <row r="30" spans="3:11" ht="13.5" customHeight="1" thickBot="1" x14ac:dyDescent="0.25">
      <c r="C30" s="13" t="s">
        <v>32</v>
      </c>
      <c r="D30" s="17">
        <v>61997.309999999969</v>
      </c>
      <c r="E30" s="16">
        <v>149008.54999999999</v>
      </c>
      <c r="F30" s="16">
        <v>129609.39</v>
      </c>
      <c r="G30" s="21">
        <v>103743.73</v>
      </c>
      <c r="H30" s="21">
        <f>+D30+E30-F30</f>
        <v>81396.469999999958</v>
      </c>
      <c r="I30" s="49"/>
      <c r="K30" s="1">
        <f>6060.91+19257.94+14186.85+13237.53-91.99</f>
        <v>52651.24</v>
      </c>
    </row>
    <row r="31" spans="3:11" ht="13.5" customHeight="1" thickBot="1" x14ac:dyDescent="0.25">
      <c r="C31" s="13" t="s">
        <v>31</v>
      </c>
      <c r="D31" s="17">
        <v>3497.5099999999984</v>
      </c>
      <c r="E31" s="16">
        <f>915.86+381.93+6011.94</f>
        <v>7309.73</v>
      </c>
      <c r="F31" s="16">
        <f>5528.48+0.15+64.78+430.93+997.53</f>
        <v>7021.869999999999</v>
      </c>
      <c r="G31" s="21">
        <f>+E31</f>
        <v>7309.73</v>
      </c>
      <c r="H31" s="21">
        <f>+D31+E31-F31</f>
        <v>3785.369999999999</v>
      </c>
      <c r="I31" s="50"/>
      <c r="K31" s="1">
        <f>31.19+781.97-67.61+152.41+497.94-0.01+16.84</f>
        <v>1412.73</v>
      </c>
    </row>
    <row r="32" spans="3:11" ht="13.5" customHeight="1" thickBot="1" x14ac:dyDescent="0.25">
      <c r="C32" s="13" t="s">
        <v>8</v>
      </c>
      <c r="D32" s="12">
        <f>SUM(D27:D31)</f>
        <v>759675.59999999986</v>
      </c>
      <c r="E32" s="12">
        <f>SUM(E27:E31)</f>
        <v>1631389.5</v>
      </c>
      <c r="F32" s="12">
        <f>SUM(F27:F31)</f>
        <v>1589123.7100000002</v>
      </c>
      <c r="G32" s="12">
        <f>SUM(G27:G31)</f>
        <v>1471905.49</v>
      </c>
      <c r="H32" s="12">
        <f>SUM(H27:H31)</f>
        <v>801941.38999999955</v>
      </c>
      <c r="I32" s="29"/>
    </row>
    <row r="33" spans="3:11" ht="13.5" customHeight="1" thickBot="1" x14ac:dyDescent="0.25">
      <c r="C33" s="43" t="s">
        <v>30</v>
      </c>
      <c r="D33" s="43"/>
      <c r="E33" s="43"/>
      <c r="F33" s="43"/>
      <c r="G33" s="43"/>
      <c r="H33" s="43"/>
      <c r="I33" s="43"/>
    </row>
    <row r="34" spans="3:11" ht="52.5" customHeight="1" thickBot="1" x14ac:dyDescent="0.25">
      <c r="C34" s="20" t="s">
        <v>29</v>
      </c>
      <c r="D34" s="28" t="s">
        <v>28</v>
      </c>
      <c r="E34" s="27" t="s">
        <v>27</v>
      </c>
      <c r="F34" s="27" t="s">
        <v>26</v>
      </c>
      <c r="G34" s="27" t="s">
        <v>25</v>
      </c>
      <c r="H34" s="27" t="s">
        <v>24</v>
      </c>
      <c r="I34" s="26" t="s">
        <v>23</v>
      </c>
    </row>
    <row r="35" spans="3:11" ht="24.75" customHeight="1" thickBot="1" x14ac:dyDescent="0.25">
      <c r="C35" s="25" t="s">
        <v>22</v>
      </c>
      <c r="D35" s="24">
        <v>235067.29000000027</v>
      </c>
      <c r="E35" s="15">
        <v>867973.09</v>
      </c>
      <c r="F35" s="15">
        <v>831571.41</v>
      </c>
      <c r="G35" s="15">
        <f>+E35</f>
        <v>867973.09</v>
      </c>
      <c r="H35" s="15">
        <f t="shared" ref="H35:H43" si="0">+D35+E35-F35</f>
        <v>271468.97000000032</v>
      </c>
      <c r="I35" s="38" t="s">
        <v>21</v>
      </c>
      <c r="J35" s="23">
        <f>170793.09-D35</f>
        <v>-64274.200000000274</v>
      </c>
      <c r="K35" s="23">
        <f>233889.49-H35</f>
        <v>-37579.480000000331</v>
      </c>
    </row>
    <row r="36" spans="3:11" ht="14.25" customHeight="1" thickBot="1" x14ac:dyDescent="0.25">
      <c r="C36" s="13" t="s">
        <v>20</v>
      </c>
      <c r="D36" s="17">
        <v>49597.31</v>
      </c>
      <c r="E36" s="21">
        <v>179468.03</v>
      </c>
      <c r="F36" s="21">
        <v>171698.66</v>
      </c>
      <c r="G36" s="15">
        <v>10034.66</v>
      </c>
      <c r="H36" s="15">
        <f t="shared" si="0"/>
        <v>57366.679999999993</v>
      </c>
      <c r="I36" s="39"/>
    </row>
    <row r="37" spans="3:11" ht="13.5" hidden="1" customHeight="1" thickBot="1" x14ac:dyDescent="0.25">
      <c r="C37" s="20" t="s">
        <v>19</v>
      </c>
      <c r="D37" s="22">
        <v>0</v>
      </c>
      <c r="E37" s="21"/>
      <c r="F37" s="21"/>
      <c r="G37" s="15"/>
      <c r="H37" s="15">
        <f t="shared" si="0"/>
        <v>0</v>
      </c>
      <c r="I37" s="11"/>
    </row>
    <row r="38" spans="3:11" ht="12.75" hidden="1" customHeight="1" thickBot="1" x14ac:dyDescent="0.25">
      <c r="C38" s="13" t="s">
        <v>18</v>
      </c>
      <c r="D38" s="17">
        <v>0</v>
      </c>
      <c r="E38" s="21"/>
      <c r="F38" s="21"/>
      <c r="G38" s="15"/>
      <c r="H38" s="15">
        <f t="shared" si="0"/>
        <v>0</v>
      </c>
      <c r="I38" s="19" t="s">
        <v>17</v>
      </c>
    </row>
    <row r="39" spans="3:11" ht="27" customHeight="1" thickBot="1" x14ac:dyDescent="0.25">
      <c r="C39" s="13" t="s">
        <v>16</v>
      </c>
      <c r="D39" s="17">
        <v>52643.91</v>
      </c>
      <c r="E39" s="21">
        <v>195239.81</v>
      </c>
      <c r="F39" s="21">
        <v>186994.74</v>
      </c>
      <c r="G39" s="15">
        <v>198512.18</v>
      </c>
      <c r="H39" s="15">
        <f t="shared" si="0"/>
        <v>60888.98000000001</v>
      </c>
      <c r="I39" s="14" t="s">
        <v>15</v>
      </c>
      <c r="J39" s="1">
        <f>19121.48+19092.39</f>
        <v>38213.869999999995</v>
      </c>
      <c r="K39" s="1">
        <f>13837.97+22184.61+16450.16</f>
        <v>52472.740000000005</v>
      </c>
    </row>
    <row r="40" spans="3:11" ht="32.25" customHeight="1" thickBot="1" x14ac:dyDescent="0.25">
      <c r="C40" s="13" t="s">
        <v>14</v>
      </c>
      <c r="D40" s="17">
        <v>1647.8299999999981</v>
      </c>
      <c r="E40" s="16">
        <v>6526.37</v>
      </c>
      <c r="F40" s="16">
        <v>6115.84</v>
      </c>
      <c r="G40" s="15">
        <f>+E40</f>
        <v>6526.37</v>
      </c>
      <c r="H40" s="15">
        <f t="shared" si="0"/>
        <v>2058.3599999999979</v>
      </c>
      <c r="I40" s="14" t="s">
        <v>13</v>
      </c>
    </row>
    <row r="41" spans="3:11" ht="13.5" customHeight="1" thickBot="1" x14ac:dyDescent="0.25">
      <c r="C41" s="20" t="s">
        <v>12</v>
      </c>
      <c r="D41" s="17">
        <v>34896.980000000025</v>
      </c>
      <c r="E41" s="16">
        <v>88029.23</v>
      </c>
      <c r="F41" s="16">
        <v>89659.4</v>
      </c>
      <c r="G41" s="15">
        <f>+E41</f>
        <v>88029.23</v>
      </c>
      <c r="H41" s="15">
        <f t="shared" si="0"/>
        <v>33266.810000000027</v>
      </c>
      <c r="I41" s="19"/>
    </row>
    <row r="42" spans="3:11" ht="13.5" customHeight="1" thickBot="1" x14ac:dyDescent="0.25">
      <c r="C42" s="20" t="s">
        <v>11</v>
      </c>
      <c r="D42" s="17">
        <v>21419.35</v>
      </c>
      <c r="E42" s="16">
        <f>7134.78+4106.56</f>
        <v>11241.34</v>
      </c>
      <c r="F42" s="16">
        <f>2820.85+1135.98</f>
        <v>3956.83</v>
      </c>
      <c r="G42" s="15">
        <f>+E42</f>
        <v>11241.34</v>
      </c>
      <c r="H42" s="15">
        <f t="shared" si="0"/>
        <v>28703.86</v>
      </c>
      <c r="I42" s="19"/>
      <c r="J42" s="18">
        <f>1852.95+917.55</f>
        <v>2770.5</v>
      </c>
      <c r="K42" s="1">
        <f>15928.8+7900.11</f>
        <v>23828.91</v>
      </c>
    </row>
    <row r="43" spans="3:11" ht="13.5" customHeight="1" thickBot="1" x14ac:dyDescent="0.25">
      <c r="C43" s="13" t="s">
        <v>10</v>
      </c>
      <c r="D43" s="17">
        <v>6946.9500000000007</v>
      </c>
      <c r="E43" s="16">
        <v>26104.18</v>
      </c>
      <c r="F43" s="16">
        <v>24822.3</v>
      </c>
      <c r="G43" s="15">
        <f>+E43</f>
        <v>26104.18</v>
      </c>
      <c r="H43" s="15">
        <f t="shared" si="0"/>
        <v>8228.8300000000054</v>
      </c>
      <c r="I43" s="14" t="s">
        <v>9</v>
      </c>
    </row>
    <row r="44" spans="3:11" s="10" customFormat="1" ht="13.5" customHeight="1" thickBot="1" x14ac:dyDescent="0.25">
      <c r="C44" s="13" t="s">
        <v>8</v>
      </c>
      <c r="D44" s="12">
        <f>SUM(D35:D43)</f>
        <v>402219.62000000029</v>
      </c>
      <c r="E44" s="12">
        <f>SUM(E35:E43)</f>
        <v>1374582.05</v>
      </c>
      <c r="F44" s="12">
        <f>SUM(F35:F43)</f>
        <v>1314819.1800000002</v>
      </c>
      <c r="G44" s="12">
        <f>SUM(G35:G43)</f>
        <v>1208421.05</v>
      </c>
      <c r="H44" s="12">
        <f>SUM(H35:H43)</f>
        <v>461982.4900000004</v>
      </c>
      <c r="I44" s="11"/>
    </row>
    <row r="45" spans="3:11" ht="13.5" customHeight="1" thickBot="1" x14ac:dyDescent="0.25">
      <c r="C45" s="40" t="s">
        <v>7</v>
      </c>
      <c r="D45" s="40"/>
      <c r="E45" s="40"/>
      <c r="F45" s="40"/>
      <c r="G45" s="40"/>
      <c r="H45" s="40"/>
      <c r="I45" s="40"/>
    </row>
    <row r="46" spans="3:11" ht="28.5" customHeight="1" thickBot="1" x14ac:dyDescent="0.25">
      <c r="C46" s="9" t="s">
        <v>6</v>
      </c>
      <c r="D46" s="37" t="s">
        <v>5</v>
      </c>
      <c r="E46" s="37"/>
      <c r="F46" s="37"/>
      <c r="G46" s="37"/>
      <c r="H46" s="37"/>
      <c r="I46" s="8" t="s">
        <v>4</v>
      </c>
    </row>
    <row r="47" spans="3:11" ht="21" customHeight="1" x14ac:dyDescent="0.3">
      <c r="C47" s="7" t="s">
        <v>3</v>
      </c>
      <c r="D47" s="7"/>
      <c r="E47" s="7"/>
      <c r="F47" s="7"/>
      <c r="G47" s="7"/>
      <c r="H47" s="6">
        <f>+H32+H44</f>
        <v>1263923.8799999999</v>
      </c>
    </row>
    <row r="48" spans="3:11" ht="15" hidden="1" x14ac:dyDescent="0.25">
      <c r="C48" s="5" t="s">
        <v>2</v>
      </c>
      <c r="D48" s="5"/>
    </row>
    <row r="49" spans="3:8" ht="12.75" hidden="1" customHeight="1" x14ac:dyDescent="0.2">
      <c r="C49" s="4" t="s">
        <v>1</v>
      </c>
    </row>
    <row r="50" spans="3:8" ht="12.75" customHeight="1" x14ac:dyDescent="0.2"/>
    <row r="51" spans="3:8" x14ac:dyDescent="0.2">
      <c r="D51" s="3"/>
      <c r="E51" s="3"/>
      <c r="F51" s="3"/>
    </row>
    <row r="52" spans="3:8" hidden="1" x14ac:dyDescent="0.2">
      <c r="H52" s="2">
        <f>60888.98+8228.83+2058.36+18963.71+9740.15+57366.68+271468.97+33266.81</f>
        <v>461982.48999999993</v>
      </c>
    </row>
    <row r="53" spans="3:8" x14ac:dyDescent="0.2">
      <c r="C53" s="2" t="s">
        <v>0</v>
      </c>
      <c r="E53" s="3">
        <f>+E44+E32+5580</f>
        <v>3011551.55</v>
      </c>
      <c r="F53" s="3"/>
      <c r="G53" s="3">
        <f>+G44+G32</f>
        <v>2680326.54</v>
      </c>
      <c r="H53" s="3"/>
    </row>
  </sheetData>
  <mergeCells count="10">
    <mergeCell ref="D46:H46"/>
    <mergeCell ref="I35:I36"/>
    <mergeCell ref="C45:I45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abSelected="1" topLeftCell="A13" zoomScaleNormal="100" zoomScaleSheetLayoutView="120" workbookViewId="0">
      <selection activeCell="H24" sqref="H24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4.28515625" style="51" customWidth="1"/>
    <col min="10" max="16384" width="9.140625" style="51"/>
  </cols>
  <sheetData>
    <row r="13" spans="1:9" x14ac:dyDescent="0.25">
      <c r="A13" s="59" t="s">
        <v>63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62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61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57" t="s">
        <v>60</v>
      </c>
      <c r="B16" s="57" t="s">
        <v>59</v>
      </c>
      <c r="C16" s="57" t="s">
        <v>58</v>
      </c>
      <c r="D16" s="57" t="s">
        <v>57</v>
      </c>
      <c r="E16" s="57" t="s">
        <v>56</v>
      </c>
      <c r="F16" s="58" t="s">
        <v>55</v>
      </c>
      <c r="G16" s="58" t="s">
        <v>54</v>
      </c>
      <c r="H16" s="57" t="s">
        <v>53</v>
      </c>
      <c r="I16" s="57" t="s">
        <v>52</v>
      </c>
    </row>
    <row r="17" spans="1:9" x14ac:dyDescent="0.25">
      <c r="A17" s="56" t="s">
        <v>51</v>
      </c>
      <c r="B17" s="55">
        <v>173.22121000000001</v>
      </c>
      <c r="C17" s="55"/>
      <c r="D17" s="55">
        <v>179.46803</v>
      </c>
      <c r="E17" s="55">
        <v>171.69865999999999</v>
      </c>
      <c r="F17" s="55">
        <v>5.58</v>
      </c>
      <c r="G17" s="55">
        <v>10.034660000000001</v>
      </c>
      <c r="H17" s="54">
        <v>57.366680000000002</v>
      </c>
      <c r="I17" s="54">
        <f>B17+D17+F17-G17</f>
        <v>348.23458000000005</v>
      </c>
    </row>
    <row r="19" spans="1:9" x14ac:dyDescent="0.25">
      <c r="A19" s="51" t="s">
        <v>50</v>
      </c>
    </row>
    <row r="20" spans="1:9" x14ac:dyDescent="0.25">
      <c r="A20" s="52" t="s">
        <v>49</v>
      </c>
      <c r="B20" s="52"/>
      <c r="C20" s="52"/>
      <c r="D20" s="52"/>
    </row>
    <row r="21" spans="1:9" x14ac:dyDescent="0.25">
      <c r="A21" s="53" t="s">
        <v>48</v>
      </c>
      <c r="B21" s="52"/>
      <c r="C21" s="52"/>
      <c r="D21" s="52"/>
    </row>
    <row r="22" spans="1:9" x14ac:dyDescent="0.25">
      <c r="A22" s="53" t="s">
        <v>47</v>
      </c>
      <c r="B22" s="52"/>
      <c r="C22" s="52"/>
      <c r="D22" s="52"/>
    </row>
    <row r="23" spans="1:9" x14ac:dyDescent="0.25">
      <c r="A23" s="52" t="s">
        <v>46</v>
      </c>
      <c r="B23" s="52"/>
      <c r="C23" s="52"/>
      <c r="D23" s="52"/>
    </row>
    <row r="24" spans="1:9" x14ac:dyDescent="0.25">
      <c r="A24" s="52" t="s">
        <v>45</v>
      </c>
      <c r="B24" s="52"/>
      <c r="C24" s="52"/>
      <c r="D24" s="52"/>
    </row>
    <row r="25" spans="1:9" x14ac:dyDescent="0.25">
      <c r="A25" s="52" t="s">
        <v>44</v>
      </c>
      <c r="B25" s="52"/>
      <c r="C25" s="52"/>
      <c r="D25" s="52"/>
    </row>
    <row r="26" spans="1:9" x14ac:dyDescent="0.25">
      <c r="A26" s="52" t="s">
        <v>43</v>
      </c>
      <c r="B26" s="52"/>
      <c r="C26" s="52"/>
      <c r="D26" s="52"/>
    </row>
    <row r="27" spans="1:9" x14ac:dyDescent="0.25">
      <c r="A27" s="52"/>
      <c r="B27" s="52"/>
      <c r="C27" s="52"/>
      <c r="D27" s="52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4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2019-03-19T09:08:43Z</dcterms:created>
  <dcterms:modified xsi:type="dcterms:W3CDTF">2019-03-20T08:22:52Z</dcterms:modified>
</cp:coreProperties>
</file>