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<sst xmlns="http://schemas.openxmlformats.org/spreadsheetml/2006/main" count="49" uniqueCount="48">
  <si>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</si>
  <si>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</si>
  <si>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</si>
  <si>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</si>
  <si>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</si>
  <si>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</si>
  <si>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</si>
  <si>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</si>
  <si>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</si>
  <si>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</si>
  <si>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</si>
  <si>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</si>
  <si>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</si>
  <si>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</si>
  <si>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</si>
  <si>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</si>
  <si>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</si>
  <si>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</si>
  <si>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</si>
  <si>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</si>
  <si>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</si>
  <si>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</si>
  <si>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</si>
  <si>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5/1 по ул. Кленовая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</si>
  <si>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</si>
  <si>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</si>
  <si>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</si>
  <si>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</si>
  <si>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</si>
  <si>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</si>
  <si>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</si>
  <si>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</si>
  <si>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216 276,43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</si>
  <si>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</si>
  <si>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</si>
  <si>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</si>
  <si>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</si>
  <si>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</si>
  <si>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</si>
  <si>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5/1 по ул. Кленовая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</si>
  <si>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</si>
  <si>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</si>
  <si>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</si>
  <si>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</si>
  <si>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</si>
  <si>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11033</t>
    </r>
    <r>
      <rPr>
        <sz val="10"/>
        <rFont val="Arial Cyr"/>
        <family val="0"/>
      </rPr>
      <t xml:space="preserve"> рублей, в том числе:</t>
    </r>
  </si>
  <si>
    <t xml:space="preserve"> - замена почтовых ящиков - 6002 руб.</t>
  </si>
  <si>
    <t xml:space="preserve"> - прочие работы - 5031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</si>
</sst>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4" customWidth="1"/>
    <col min="4" max="4" width="11.25390625" style="24" customWidth="1"/>
    <col min="5" max="5" width="14.125" style="24" customWidth="1"/>
    <col min="6" max="6" width="12.625" style="24" customWidth="1"/>
    <col min="7" max="7" width="11.25390625" style="24" customWidth="1"/>
    <col min="8" max="8" width="39.00390625" style="24" customWidth="1"/>
    <col min="9" max="9" width="11.375" style="0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23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51" customHeight="1" thickBot="1">
      <c r="C9" s="7" t="s">
        <v>3</v>
      </c>
      <c r="D9" s="9" t="s">
        <v>24</v>
      </c>
      <c r="E9" s="9" t="s">
        <v>25</v>
      </c>
      <c r="F9" s="9" t="s">
        <v>26</v>
      </c>
      <c r="G9" s="9" t="s">
        <v>27</v>
      </c>
      <c r="H9" s="8" t="s">
        <v>28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0" t="s">
        <v>5</v>
      </c>
      <c r="D11" s="11">
        <f>466682.94+280.93</f>
        <v>466963.87</v>
      </c>
      <c r="E11" s="11">
        <v>429679.27</v>
      </c>
      <c r="F11" s="11">
        <f>836995.72+251484.78</f>
        <v>1088480.5</v>
      </c>
      <c r="G11" s="40">
        <f>+D11-E11</f>
        <v>37284.59999999998</v>
      </c>
      <c r="H11" s="29" t="s">
        <v>29</v>
      </c>
    </row>
    <row r="12" spans="3:8" ht="13.5" customHeight="1" thickBot="1">
      <c r="C12" s="10" t="s">
        <v>6</v>
      </c>
      <c r="D12" s="12">
        <f>269437.12-10788.15</f>
        <v>258648.97</v>
      </c>
      <c r="E12" s="12">
        <v>218505.28</v>
      </c>
      <c r="F12" s="12">
        <f>510133.75-251484.78</f>
        <v>258648.97</v>
      </c>
      <c r="G12" s="40">
        <f>+D12-E12</f>
        <v>40143.69</v>
      </c>
      <c r="H12" s="32"/>
    </row>
    <row r="13" spans="3:8" ht="13.5" customHeight="1" thickBot="1">
      <c r="C13" s="10" t="s">
        <v>7</v>
      </c>
      <c r="D13" s="12">
        <f>107265.04-1153.71</f>
        <v>106111.32999999999</v>
      </c>
      <c r="E13" s="12">
        <v>92743.88</v>
      </c>
      <c r="F13" s="41">
        <v>115556.22</v>
      </c>
      <c r="G13" s="40">
        <f>+D13-E13</f>
        <v>13367.449999999983</v>
      </c>
      <c r="H13" s="29" t="s">
        <v>30</v>
      </c>
    </row>
    <row r="14" spans="3:8" ht="13.5" customHeight="1" thickBot="1">
      <c r="C14" s="10" t="s">
        <v>8</v>
      </c>
      <c r="D14" s="12">
        <f>35776.92-386.22+18654.85-767.13</f>
        <v>53278.42</v>
      </c>
      <c r="E14" s="12">
        <f>30920.63+15045.66</f>
        <v>45966.29</v>
      </c>
      <c r="F14" s="12">
        <f>38549.11+20434.03</f>
        <v>58983.14</v>
      </c>
      <c r="G14" s="40">
        <f>+D14-E14</f>
        <v>7312.129999999997</v>
      </c>
      <c r="H14" s="30"/>
    </row>
    <row r="15" spans="3:8" ht="13.5" thickBot="1">
      <c r="C15" s="10" t="s">
        <v>9</v>
      </c>
      <c r="D15" s="13">
        <f>SUM(D11:D14)</f>
        <v>885002.59</v>
      </c>
      <c r="E15" s="13">
        <f>SUM(E11:E14)</f>
        <v>786894.7200000001</v>
      </c>
      <c r="F15" s="13">
        <f>SUM(F11:F14)</f>
        <v>1521668.8299999998</v>
      </c>
      <c r="G15" s="42">
        <f>D15-E15</f>
        <v>98107.86999999988</v>
      </c>
      <c r="H15" s="10"/>
    </row>
    <row r="16" spans="3:8" ht="13.5" customHeight="1" thickBot="1">
      <c r="C16" s="31" t="s">
        <v>10</v>
      </c>
      <c r="D16" s="31"/>
      <c r="E16" s="31"/>
      <c r="F16" s="31"/>
      <c r="G16" s="31"/>
      <c r="H16" s="31"/>
    </row>
    <row r="17" spans="3:8" ht="13.5" thickBot="1">
      <c r="C17" s="14" t="s">
        <v>31</v>
      </c>
      <c r="D17" s="16">
        <f>445766.68-31960.86</f>
        <v>413805.82</v>
      </c>
      <c r="E17" s="16">
        <v>374913.51</v>
      </c>
      <c r="F17" s="16">
        <v>546205.7</v>
      </c>
      <c r="G17" s="16">
        <f>+D17-E17</f>
        <v>38892.31</v>
      </c>
      <c r="H17" s="43"/>
    </row>
    <row r="18" spans="3:9" ht="12.75" customHeight="1" thickBot="1">
      <c r="C18" s="10" t="s">
        <v>11</v>
      </c>
      <c r="D18" s="11">
        <f>244592.86+141.12</f>
        <v>244733.97999999998</v>
      </c>
      <c r="E18" s="11">
        <v>227309.43</v>
      </c>
      <c r="F18" s="11">
        <v>11033</v>
      </c>
      <c r="G18" s="16">
        <f aca="true" t="shared" si="0" ref="G18:G25">+D18-E18</f>
        <v>17424.54999999999</v>
      </c>
      <c r="H18" s="19" t="s">
        <v>32</v>
      </c>
      <c r="I18" s="17"/>
    </row>
    <row r="19" spans="3:8" ht="13.5" hidden="1" thickBot="1">
      <c r="C19" s="15" t="s">
        <v>12</v>
      </c>
      <c r="D19" s="11"/>
      <c r="E19" s="11"/>
      <c r="F19" s="11"/>
      <c r="G19" s="16">
        <f t="shared" si="0"/>
        <v>0</v>
      </c>
      <c r="H19" s="18"/>
    </row>
    <row r="20" spans="3:8" ht="22.5" customHeight="1" thickBot="1">
      <c r="C20" s="15" t="s">
        <v>33</v>
      </c>
      <c r="D20" s="11">
        <v>145.29</v>
      </c>
      <c r="E20" s="11">
        <v>61.24</v>
      </c>
      <c r="F20" s="11">
        <v>145.29</v>
      </c>
      <c r="G20" s="16">
        <f t="shared" si="0"/>
        <v>84.04999999999998</v>
      </c>
      <c r="H20" s="19" t="s">
        <v>34</v>
      </c>
    </row>
    <row r="21" spans="3:8" ht="23.25" hidden="1" thickBot="1">
      <c r="C21" s="10" t="s">
        <v>13</v>
      </c>
      <c r="D21" s="11"/>
      <c r="E21" s="11"/>
      <c r="F21" s="11"/>
      <c r="G21" s="16">
        <f t="shared" si="0"/>
        <v>0</v>
      </c>
      <c r="H21" s="19" t="s">
        <v>14</v>
      </c>
    </row>
    <row r="22" spans="3:8" ht="34.5" thickBot="1">
      <c r="C22" s="10" t="s">
        <v>15</v>
      </c>
      <c r="D22" s="11">
        <f>80607.02+57.9</f>
        <v>80664.92</v>
      </c>
      <c r="E22" s="11">
        <v>73827.75</v>
      </c>
      <c r="F22" s="11">
        <f>109846.96+12645.33</f>
        <v>122492.29000000001</v>
      </c>
      <c r="G22" s="16">
        <f t="shared" si="0"/>
        <v>6837.169999999998</v>
      </c>
      <c r="H22" s="19" t="s">
        <v>35</v>
      </c>
    </row>
    <row r="23" spans="3:8" ht="26.25" customHeight="1" thickBot="1">
      <c r="C23" s="10" t="s">
        <v>16</v>
      </c>
      <c r="D23" s="12">
        <f>5519.77-1505.36</f>
        <v>4014.4100000000008</v>
      </c>
      <c r="E23" s="12">
        <v>3590.68</v>
      </c>
      <c r="F23" s="12">
        <v>612.84</v>
      </c>
      <c r="G23" s="16">
        <f t="shared" si="0"/>
        <v>423.7300000000009</v>
      </c>
      <c r="H23" s="19" t="s">
        <v>36</v>
      </c>
    </row>
    <row r="24" spans="3:8" ht="37.5" customHeight="1" hidden="1" thickBot="1">
      <c r="C24" s="10" t="s">
        <v>22</v>
      </c>
      <c r="D24" s="12">
        <v>0</v>
      </c>
      <c r="E24" s="12">
        <v>0</v>
      </c>
      <c r="F24" s="12"/>
      <c r="G24" s="16">
        <f t="shared" si="0"/>
        <v>0</v>
      </c>
      <c r="H24" s="19"/>
    </row>
    <row r="25" spans="3:8" ht="24.75" customHeight="1" thickBot="1">
      <c r="C25" s="10" t="s">
        <v>17</v>
      </c>
      <c r="D25" s="12">
        <v>19993.07</v>
      </c>
      <c r="E25" s="12">
        <v>18214.11</v>
      </c>
      <c r="F25" s="12">
        <f>1898.76+8142.61+14786.15</f>
        <v>24827.519999999997</v>
      </c>
      <c r="G25" s="16">
        <f t="shared" si="0"/>
        <v>1778.9599999999991</v>
      </c>
      <c r="H25" s="19" t="s">
        <v>37</v>
      </c>
    </row>
    <row r="26" spans="3:8" s="20" customFormat="1" ht="17.25" customHeight="1" thickBot="1">
      <c r="C26" s="10" t="s">
        <v>9</v>
      </c>
      <c r="D26" s="13">
        <f>SUM(D17:D25)</f>
        <v>763357.4900000001</v>
      </c>
      <c r="E26" s="13">
        <f>SUM(E17:E25)</f>
        <v>697916.72</v>
      </c>
      <c r="F26" s="13">
        <f>SUM(F17:F25)</f>
        <v>705316.64</v>
      </c>
      <c r="G26" s="42">
        <f>D26-E26</f>
        <v>65440.770000000135</v>
      </c>
      <c r="H26" s="18"/>
    </row>
    <row r="27" spans="3:8" ht="12.75" customHeight="1" hidden="1" thickBot="1">
      <c r="C27" s="23"/>
      <c r="D27" s="23"/>
      <c r="E27" s="23"/>
      <c r="F27" s="23"/>
      <c r="G27" s="23"/>
      <c r="H27" s="23"/>
    </row>
    <row r="28" spans="3:8" ht="12.75" customHeight="1" hidden="1" thickBot="1">
      <c r="C28" s="23"/>
      <c r="D28" s="25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19.5" customHeight="1">
      <c r="C35" s="21" t="s">
        <v>38</v>
      </c>
      <c r="D35" s="21"/>
      <c r="E35" s="21"/>
      <c r="F35" s="21"/>
      <c r="G35" s="22">
        <f>G15+G26</f>
        <v>163548.64</v>
      </c>
      <c r="H35" s="23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5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6" spans="1:6" ht="12.75">
      <c r="A6" s="39" t="s">
        <v>18</v>
      </c>
      <c r="B6" s="39"/>
      <c r="C6" s="39"/>
      <c r="D6" s="39"/>
      <c r="E6" s="39"/>
      <c r="F6" s="39"/>
    </row>
    <row r="7" spans="1:6" ht="12.75">
      <c r="A7" s="39" t="s">
        <v>19</v>
      </c>
      <c r="B7" s="39"/>
      <c r="C7" s="39"/>
      <c r="D7" s="39"/>
      <c r="E7" s="39"/>
      <c r="F7" s="39"/>
    </row>
    <row r="8" spans="1:6" ht="12.75">
      <c r="A8" s="39" t="s">
        <v>39</v>
      </c>
      <c r="B8" s="39"/>
      <c r="C8" s="39"/>
      <c r="D8" s="39"/>
      <c r="E8" s="39"/>
      <c r="F8" s="39"/>
    </row>
    <row r="9" spans="1:6" ht="38.25">
      <c r="A9" s="27" t="s">
        <v>20</v>
      </c>
      <c r="B9" s="27" t="s">
        <v>40</v>
      </c>
      <c r="C9" s="27" t="s">
        <v>41</v>
      </c>
      <c r="D9" s="27" t="s">
        <v>42</v>
      </c>
      <c r="E9" s="27" t="s">
        <v>43</v>
      </c>
      <c r="F9" s="27" t="s">
        <v>44</v>
      </c>
    </row>
    <row r="10" spans="1:6" ht="15">
      <c r="A10" s="28" t="s">
        <v>21</v>
      </c>
      <c r="B10" s="28">
        <v>244593</v>
      </c>
      <c r="C10" s="28">
        <v>227309</v>
      </c>
      <c r="D10" s="28">
        <f>B10-C10</f>
        <v>17284</v>
      </c>
      <c r="E10" s="28">
        <v>11033</v>
      </c>
      <c r="F10" s="28">
        <f>C10-E10</f>
        <v>216276</v>
      </c>
    </row>
    <row r="12" ht="1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C15" s="26"/>
    </row>
  </sheetData>
  <sheetProtection/>
  <mergeCells count="3">
    <mergeCell ref="A8:F8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2011-03-25T07:15:32Z</dcterms:created>
  <dcterms:modified xsi:type="dcterms:W3CDTF">2012-04-28T06:33:34Z</dcterms:modified>
  <cp:category/>
  <cp:version/>
  <cp:contentType/>
  <cp:contentStatus/>
</cp:coreProperties>
</file>