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<sst xmlns="http://schemas.openxmlformats.org/spreadsheetml/2006/main" count="53" uniqueCount="52">
  <si>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</si>
  <si>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</si>
  <si>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</si>
  <si>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</si>
  <si>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</si>
  <si>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</si>
  <si>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</si>
  <si>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</si>
  <si>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</si>
  <si>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</si>
  <si>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</si>
  <si>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</si>
  <si>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</si>
  <si>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</si>
  <si>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</si>
  <si>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</si>
  <si>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</si>
  <si>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</si>
  <si>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</si>
  <si>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</si>
  <si>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</si>
  <si>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</si>
  <si>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Примечание</t>
  </si>
  <si>
    <t>т/о коммерческих узлов учета тепловой энергии</t>
  </si>
  <si>
    <t>имущества жилого дома № 14 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</si>
  <si>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</si>
  <si>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</si>
  <si>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</si>
  <si>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</si>
  <si>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</si>
  <si>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</si>
  <si>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</si>
  <si>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235 764,38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</si>
  <si>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</si>
  <si>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</si>
  <si>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</si>
  <si>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</si>
  <si>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</si>
  <si>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</si>
  <si>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14 по ул. Молодцова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</si>
  <si>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</si>
  <si>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</si>
  <si>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</si>
  <si>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</si>
  <si>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</si>
  <si>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356077</t>
    </r>
    <r>
      <rPr>
        <sz val="10"/>
        <rFont val="Arial Cyr"/>
        <family val="0"/>
      </rPr>
      <t xml:space="preserve"> рублей, в том числе:</t>
    </r>
  </si>
  <si>
    <t xml:space="preserve"> - ремонт отмостки - 219390 руб.</t>
  </si>
  <si>
    <t xml:space="preserve"> -замена разбитых стекол - 10957 руб.</t>
  </si>
  <si>
    <t xml:space="preserve"> - аварийные работы -30049 руб.</t>
  </si>
  <si>
    <t xml:space="preserve"> - косметический ремонт подъездов - 53909 руб.</t>
  </si>
  <si>
    <t xml:space="preserve"> - установка почтовых ящиков - 36009 руб.</t>
  </si>
  <si>
    <t xml:space="preserve"> - прочие работы - 5763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</si>
</sst>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4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6" customWidth="1"/>
    <col min="4" max="4" width="11.125" style="26" customWidth="1"/>
    <col min="5" max="5" width="14.125" style="26" customWidth="1"/>
    <col min="6" max="6" width="13.125" style="26" customWidth="1"/>
    <col min="7" max="7" width="11.125" style="26" customWidth="1"/>
    <col min="8" max="8" width="38.875" style="26" customWidth="1"/>
    <col min="9" max="9" width="10.125" style="0" bestFit="1" customWidth="1"/>
  </cols>
  <sheetData>
    <row r="1" spans="3:8" ht="12.75" customHeight="1" hidden="1">
      <c r="C1" s="4"/>
      <c r="D1" s="4"/>
      <c r="E1" s="4"/>
      <c r="F1" s="4"/>
      <c r="G1" s="4"/>
      <c r="H1" s="4"/>
    </row>
    <row r="2" spans="3:8" ht="13.5" customHeight="1" hidden="1" thickBot="1">
      <c r="C2" s="4"/>
      <c r="D2" s="4" t="s">
        <v>0</v>
      </c>
      <c r="E2" s="4"/>
      <c r="F2" s="4"/>
      <c r="G2" s="4"/>
      <c r="H2" s="4"/>
    </row>
    <row r="3" spans="3:8" ht="13.5" customHeight="1" hidden="1" thickBot="1">
      <c r="C3" s="5"/>
      <c r="D3" s="6"/>
      <c r="E3" s="6"/>
      <c r="F3" s="6"/>
      <c r="G3" s="6"/>
      <c r="H3" s="7"/>
    </row>
    <row r="4" spans="3:8" ht="12.75" customHeight="1" hidden="1">
      <c r="C4" s="8"/>
      <c r="D4" s="9"/>
      <c r="E4" s="9"/>
      <c r="F4" s="9"/>
      <c r="G4" s="9"/>
      <c r="H4" s="9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24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48.75" customHeight="1" thickBot="1">
      <c r="C9" s="10" t="s">
        <v>3</v>
      </c>
      <c r="D9" s="12" t="s">
        <v>25</v>
      </c>
      <c r="E9" s="12" t="s">
        <v>26</v>
      </c>
      <c r="F9" s="12" t="s">
        <v>27</v>
      </c>
      <c r="G9" s="12" t="s">
        <v>28</v>
      </c>
      <c r="H9" s="11" t="s">
        <v>22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3" t="s">
        <v>5</v>
      </c>
      <c r="D11" s="14">
        <f>1635994.52-58334.54</f>
        <v>1577659.98</v>
      </c>
      <c r="E11" s="14">
        <v>1387560.42</v>
      </c>
      <c r="F11" s="14">
        <f>1924224.31+209602.48</f>
        <v>2133826.79</v>
      </c>
      <c r="G11" s="40">
        <f>+D11-E11</f>
        <v>190099.56000000006</v>
      </c>
      <c r="H11" s="29" t="s">
        <v>29</v>
      </c>
    </row>
    <row r="12" spans="3:8" ht="13.5" customHeight="1" thickBot="1">
      <c r="C12" s="13" t="s">
        <v>6</v>
      </c>
      <c r="D12" s="15">
        <f>1057627.64-83747.24</f>
        <v>973880.3999999999</v>
      </c>
      <c r="E12" s="15">
        <v>859250.85</v>
      </c>
      <c r="F12" s="15">
        <f>1183482.88-209602.48</f>
        <v>973880.3999999999</v>
      </c>
      <c r="G12" s="40">
        <f>+D12-E12</f>
        <v>114629.54999999993</v>
      </c>
      <c r="H12" s="30"/>
    </row>
    <row r="13" spans="3:8" ht="13.5" customHeight="1" thickBot="1">
      <c r="C13" s="13" t="s">
        <v>7</v>
      </c>
      <c r="D13" s="15">
        <f>496353.91-15836.38</f>
        <v>480517.52999999997</v>
      </c>
      <c r="E13" s="15">
        <v>422923.09</v>
      </c>
      <c r="F13" s="41">
        <v>546306.47</v>
      </c>
      <c r="G13" s="40">
        <f>+D13-E13</f>
        <v>57594.439999999944</v>
      </c>
      <c r="H13" s="29" t="s">
        <v>30</v>
      </c>
    </row>
    <row r="14" spans="3:8" ht="13.5" customHeight="1" thickBot="1">
      <c r="C14" s="13" t="s">
        <v>8</v>
      </c>
      <c r="D14" s="15">
        <f>95629.99-7659.78+166033.28-5163.83</f>
        <v>248839.66</v>
      </c>
      <c r="E14" s="15">
        <f>76879.4+141610.05</f>
        <v>218489.44999999998</v>
      </c>
      <c r="F14" s="15">
        <f>182734.97+106052.41</f>
        <v>288787.38</v>
      </c>
      <c r="G14" s="40">
        <f>+D14-E14</f>
        <v>30350.21000000002</v>
      </c>
      <c r="H14" s="31"/>
    </row>
    <row r="15" spans="3:8" ht="13.5" thickBot="1">
      <c r="C15" s="13" t="s">
        <v>9</v>
      </c>
      <c r="D15" s="16">
        <f>SUM(D11:D14)</f>
        <v>3280897.57</v>
      </c>
      <c r="E15" s="16">
        <f>SUM(E11:E14)</f>
        <v>2888223.81</v>
      </c>
      <c r="F15" s="16">
        <f>SUM(F11:F14)</f>
        <v>3942801.04</v>
      </c>
      <c r="G15" s="42">
        <f>D15-E15</f>
        <v>392673.7599999998</v>
      </c>
      <c r="H15" s="17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3.5" thickBot="1">
      <c r="C17" s="43" t="s">
        <v>31</v>
      </c>
      <c r="D17" s="19">
        <v>1226507.49</v>
      </c>
      <c r="E17" s="19">
        <v>1101852.88</v>
      </c>
      <c r="F17" s="19">
        <v>1462461.76</v>
      </c>
      <c r="G17" s="19">
        <f>+D17-E17</f>
        <v>124654.6100000001</v>
      </c>
      <c r="H17" s="44"/>
    </row>
    <row r="18" spans="3:9" ht="12.75" customHeight="1" thickBot="1">
      <c r="C18" s="13" t="s">
        <v>11</v>
      </c>
      <c r="D18" s="14">
        <v>641939.64</v>
      </c>
      <c r="E18" s="14">
        <v>591293.38</v>
      </c>
      <c r="F18" s="14">
        <v>355529</v>
      </c>
      <c r="G18" s="19">
        <f aca="true" t="shared" si="0" ref="G18:G25">+D18-E18</f>
        <v>50646.26000000001</v>
      </c>
      <c r="H18" s="1" t="s">
        <v>32</v>
      </c>
      <c r="I18" s="20"/>
    </row>
    <row r="19" spans="3:8" ht="13.5" hidden="1" thickBot="1">
      <c r="C19" s="18" t="s">
        <v>12</v>
      </c>
      <c r="D19" s="14"/>
      <c r="E19" s="14"/>
      <c r="F19" s="14"/>
      <c r="G19" s="19">
        <f t="shared" si="0"/>
        <v>0</v>
      </c>
      <c r="H19" s="21"/>
    </row>
    <row r="20" spans="3:8" ht="23.25" thickBot="1">
      <c r="C20" s="18" t="s">
        <v>33</v>
      </c>
      <c r="D20" s="14">
        <f>2162.08-7.2</f>
        <v>2154.88</v>
      </c>
      <c r="E20" s="14">
        <v>1852.37</v>
      </c>
      <c r="F20" s="14">
        <v>2154.88</v>
      </c>
      <c r="G20" s="19">
        <f t="shared" si="0"/>
        <v>302.5100000000002</v>
      </c>
      <c r="H20" s="1" t="s">
        <v>34</v>
      </c>
    </row>
    <row r="21" spans="3:8" ht="23.25" thickBot="1">
      <c r="C21" s="13" t="s">
        <v>13</v>
      </c>
      <c r="D21" s="14">
        <v>242273.7</v>
      </c>
      <c r="E21" s="14">
        <v>220571.48</v>
      </c>
      <c r="F21" s="14">
        <f>27137.68*6+14723.9*6</f>
        <v>251169.48</v>
      </c>
      <c r="G21" s="19">
        <f t="shared" si="0"/>
        <v>21702.22</v>
      </c>
      <c r="H21" s="1" t="s">
        <v>35</v>
      </c>
    </row>
    <row r="22" spans="3:8" ht="34.5" thickBot="1">
      <c r="C22" s="13" t="s">
        <v>14</v>
      </c>
      <c r="D22" s="14">
        <v>211414.43</v>
      </c>
      <c r="E22" s="14">
        <v>191715.88</v>
      </c>
      <c r="F22" s="14">
        <f>359498.57+33568</f>
        <v>393066.57</v>
      </c>
      <c r="G22" s="19">
        <f t="shared" si="0"/>
        <v>19698.54999999999</v>
      </c>
      <c r="H22" s="1" t="s">
        <v>36</v>
      </c>
    </row>
    <row r="23" spans="3:8" ht="26.25" customHeight="1" thickBot="1">
      <c r="C23" s="13" t="s">
        <v>15</v>
      </c>
      <c r="D23" s="15">
        <f>16865.57-2964.97</f>
        <v>13900.6</v>
      </c>
      <c r="E23" s="15">
        <v>12470.06</v>
      </c>
      <c r="F23" s="15">
        <v>1781.5</v>
      </c>
      <c r="G23" s="19">
        <f t="shared" si="0"/>
        <v>1430.5400000000009</v>
      </c>
      <c r="H23" s="1" t="s">
        <v>37</v>
      </c>
    </row>
    <row r="24" spans="3:8" ht="37.5" customHeight="1" hidden="1" thickBot="1">
      <c r="C24" s="13" t="s">
        <v>23</v>
      </c>
      <c r="D24" s="15">
        <v>0</v>
      </c>
      <c r="E24" s="15">
        <v>0</v>
      </c>
      <c r="F24" s="15"/>
      <c r="G24" s="19">
        <f t="shared" si="0"/>
        <v>0</v>
      </c>
      <c r="H24" s="1"/>
    </row>
    <row r="25" spans="3:8" ht="2.25" customHeight="1" hidden="1" thickBot="1">
      <c r="C25" s="13" t="s">
        <v>16</v>
      </c>
      <c r="D25" s="15"/>
      <c r="E25" s="15"/>
      <c r="F25" s="15"/>
      <c r="G25" s="19">
        <f t="shared" si="0"/>
        <v>0</v>
      </c>
      <c r="H25" s="1" t="s">
        <v>17</v>
      </c>
    </row>
    <row r="26" spans="3:8" s="22" customFormat="1" ht="17.25" customHeight="1" thickBot="1">
      <c r="C26" s="13" t="s">
        <v>9</v>
      </c>
      <c r="D26" s="16">
        <f>SUM(D17:D25)</f>
        <v>2338190.74</v>
      </c>
      <c r="E26" s="16">
        <f>SUM(E17:E25)</f>
        <v>2119756.05</v>
      </c>
      <c r="F26" s="16">
        <f>SUM(F17:F25)</f>
        <v>2466163.19</v>
      </c>
      <c r="G26" s="42">
        <f>D26-E26</f>
        <v>218434.6900000004</v>
      </c>
      <c r="H26" s="21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23"/>
      <c r="E28" s="2"/>
      <c r="F28" s="2"/>
      <c r="G28" s="2"/>
      <c r="H28" s="2"/>
    </row>
    <row r="29" spans="3:8" ht="12.75" customHeight="1" hidden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21" customHeight="1">
      <c r="C35" s="24" t="s">
        <v>38</v>
      </c>
      <c r="D35" s="24"/>
      <c r="E35" s="24"/>
      <c r="F35" s="24"/>
      <c r="G35" s="25">
        <f>G15+G26</f>
        <v>611108.4500000002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6"/>
  <sheetViews>
    <sheetView view="pageBreakPreview" zoomScale="120" zoomScaleSheetLayoutView="120" zoomScalePageLayoutView="0" workbookViewId="0" topLeftCell="A1">
      <selection activeCell="B3" sqref="B3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9" t="s">
        <v>18</v>
      </c>
      <c r="B4" s="39"/>
      <c r="C4" s="39"/>
      <c r="D4" s="39"/>
      <c r="E4" s="39"/>
      <c r="F4" s="39"/>
    </row>
    <row r="5" spans="1:6" ht="12.75">
      <c r="A5" s="39" t="s">
        <v>19</v>
      </c>
      <c r="B5" s="39"/>
      <c r="C5" s="39"/>
      <c r="D5" s="39"/>
      <c r="E5" s="39"/>
      <c r="F5" s="39"/>
    </row>
    <row r="6" spans="1:6" ht="12.75">
      <c r="A6" s="39" t="s">
        <v>39</v>
      </c>
      <c r="B6" s="39"/>
      <c r="C6" s="39"/>
      <c r="D6" s="39"/>
      <c r="E6" s="39"/>
      <c r="F6" s="39"/>
    </row>
    <row r="7" spans="1:6" ht="38.25">
      <c r="A7" s="27" t="s">
        <v>20</v>
      </c>
      <c r="B7" s="27" t="s">
        <v>40</v>
      </c>
      <c r="C7" s="27" t="s">
        <v>41</v>
      </c>
      <c r="D7" s="27" t="s">
        <v>42</v>
      </c>
      <c r="E7" s="27" t="s">
        <v>43</v>
      </c>
      <c r="F7" s="27" t="s">
        <v>44</v>
      </c>
    </row>
    <row r="8" spans="1:6" ht="15">
      <c r="A8" s="28" t="s">
        <v>21</v>
      </c>
      <c r="B8" s="28">
        <v>641940</v>
      </c>
      <c r="C8" s="28">
        <v>591293</v>
      </c>
      <c r="D8" s="28">
        <f>B8-C8</f>
        <v>50647</v>
      </c>
      <c r="E8" s="28">
        <v>356077</v>
      </c>
      <c r="F8" s="28">
        <f>C8-E8</f>
        <v>235216</v>
      </c>
    </row>
    <row r="10" ht="15">
      <c r="A10" t="s">
        <v>45</v>
      </c>
    </row>
    <row r="11" spans="1:3" ht="12.75">
      <c r="A11" t="s">
        <v>46</v>
      </c>
      <c r="C11" s="3"/>
    </row>
    <row r="12" ht="12.75">
      <c r="A12" t="s">
        <v>47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2011-03-25T07:19:51Z</dcterms:created>
  <dcterms:modified xsi:type="dcterms:W3CDTF">2012-04-28T07:16:55Z</dcterms:modified>
  <cp:category/>
  <cp:version/>
  <cp:contentType/>
  <cp:contentStatus/>
</cp:coreProperties>
</file>