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<sst xmlns="http://schemas.openxmlformats.org/spreadsheetml/2006/main" count="37" uniqueCount="36">
  <si>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</si>
  <si>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</si>
  <si>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</si>
  <si>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</si>
  <si>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</si>
  <si>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</si>
  <si>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</si>
  <si>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</si>
  <si>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</si>
  <si>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</si>
  <si>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</si>
  <si>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</si>
  <si>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</si>
  <si>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</si>
  <si>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</si>
  <si>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</si>
  <si>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</si>
  <si>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Примечание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</si>
  <si>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</si>
  <si>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</si>
  <si>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имущества жилого дома № 2  по ул. Молодцова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</si>
  <si>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</si>
  <si>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</si>
  <si>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</si>
  <si>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</si>
  <si>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</si>
  <si>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</si>
  <si>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</si>
  <si>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121 217,36</t>
  </si>
  <si>
    <t>Остаток средств 172 500,00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</si>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</sst>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125" style="25" customWidth="1"/>
    <col min="4" max="4" width="11.25390625" style="25" customWidth="1"/>
    <col min="5" max="5" width="14.875" style="25" customWidth="1"/>
    <col min="6" max="6" width="12.75390625" style="25" customWidth="1"/>
    <col min="7" max="7" width="11.25390625" style="25" customWidth="1"/>
    <col min="8" max="8" width="38.25390625" style="25" customWidth="1"/>
    <col min="9" max="9" width="10.125" style="0" bestFit="1" customWidth="1"/>
  </cols>
  <sheetData>
    <row r="1" spans="3:8" ht="12.75" customHeight="1" hidden="1">
      <c r="C1" s="3"/>
      <c r="D1" s="3"/>
      <c r="E1" s="3"/>
      <c r="F1" s="3"/>
      <c r="G1" s="3"/>
      <c r="H1" s="3"/>
    </row>
    <row r="2" spans="3:8" ht="13.5" customHeight="1" hidden="1" thickBot="1">
      <c r="C2" s="3"/>
      <c r="D2" s="3" t="s">
        <v>0</v>
      </c>
      <c r="E2" s="3"/>
      <c r="F2" s="3"/>
      <c r="G2" s="3"/>
      <c r="H2" s="3"/>
    </row>
    <row r="3" spans="3:8" ht="13.5" customHeight="1" hidden="1" thickBot="1">
      <c r="C3" s="4"/>
      <c r="D3" s="5"/>
      <c r="E3" s="5"/>
      <c r="F3" s="5"/>
      <c r="G3" s="5"/>
      <c r="H3" s="6"/>
    </row>
    <row r="4" spans="3:8" ht="12.75" customHeight="1" hidden="1">
      <c r="C4" s="7"/>
      <c r="D4" s="8"/>
      <c r="E4" s="8"/>
      <c r="F4" s="8"/>
      <c r="G4" s="8"/>
      <c r="H4" s="8"/>
    </row>
    <row r="5" spans="3:8" ht="14.25">
      <c r="C5" s="30" t="s">
        <v>1</v>
      </c>
      <c r="D5" s="30"/>
      <c r="E5" s="30"/>
      <c r="F5" s="30"/>
      <c r="G5" s="30"/>
      <c r="H5" s="30"/>
    </row>
    <row r="6" spans="3:8" ht="12.75">
      <c r="C6" s="31" t="s">
        <v>2</v>
      </c>
      <c r="D6" s="31"/>
      <c r="E6" s="31"/>
      <c r="F6" s="31"/>
      <c r="G6" s="31"/>
      <c r="H6" s="31"/>
    </row>
    <row r="7" spans="3:8" ht="13.5" thickBot="1">
      <c r="C7" s="31" t="s">
        <v>20</v>
      </c>
      <c r="D7" s="31"/>
      <c r="E7" s="31"/>
      <c r="F7" s="31"/>
      <c r="G7" s="31"/>
      <c r="H7" s="31"/>
    </row>
    <row r="8" spans="3:8" ht="6" customHeight="1" hidden="1" thickBot="1">
      <c r="C8" s="32"/>
      <c r="D8" s="32"/>
      <c r="E8" s="32"/>
      <c r="F8" s="32"/>
      <c r="G8" s="32"/>
      <c r="H8" s="32"/>
    </row>
    <row r="9" spans="3:8" ht="49.5" customHeight="1" thickBot="1">
      <c r="C9" s="9" t="s">
        <v>3</v>
      </c>
      <c r="D9" s="11" t="s">
        <v>21</v>
      </c>
      <c r="E9" s="11" t="s">
        <v>22</v>
      </c>
      <c r="F9" s="11" t="s">
        <v>23</v>
      </c>
      <c r="G9" s="11" t="s">
        <v>24</v>
      </c>
      <c r="H9" s="10" t="s">
        <v>17</v>
      </c>
    </row>
    <row r="10" spans="3:8" ht="12" customHeight="1" thickBot="1">
      <c r="C10" s="33" t="s">
        <v>4</v>
      </c>
      <c r="D10" s="34"/>
      <c r="E10" s="34"/>
      <c r="F10" s="34"/>
      <c r="G10" s="34"/>
      <c r="H10" s="35"/>
    </row>
    <row r="11" spans="3:8" ht="13.5" customHeight="1" thickBot="1">
      <c r="C11" s="12" t="s">
        <v>5</v>
      </c>
      <c r="D11" s="14">
        <f>812626.39-18.04</f>
        <v>812608.35</v>
      </c>
      <c r="E11" s="14">
        <v>621479.15</v>
      </c>
      <c r="F11" s="14">
        <f>1667962.35+36578.56</f>
        <v>1704540.9100000001</v>
      </c>
      <c r="G11" s="36">
        <f>+D11-E11</f>
        <v>191129.19999999995</v>
      </c>
      <c r="H11" s="26" t="s">
        <v>25</v>
      </c>
    </row>
    <row r="12" spans="3:8" ht="13.5" customHeight="1" thickBot="1">
      <c r="C12" s="12" t="s">
        <v>6</v>
      </c>
      <c r="D12" s="15">
        <f>493881.21-8014.43</f>
        <v>485866.78</v>
      </c>
      <c r="E12" s="15">
        <v>337650.05</v>
      </c>
      <c r="F12" s="15">
        <f>522445.34-36578.56</f>
        <v>485866.78</v>
      </c>
      <c r="G12" s="36">
        <f>+D12-E12</f>
        <v>148216.73000000004</v>
      </c>
      <c r="H12" s="29"/>
    </row>
    <row r="13" spans="3:8" ht="13.5" customHeight="1" thickBot="1">
      <c r="C13" s="12" t="s">
        <v>7</v>
      </c>
      <c r="D13" s="15">
        <f>180857.44-3496.96</f>
        <v>177360.48</v>
      </c>
      <c r="E13" s="15">
        <v>138195.16</v>
      </c>
      <c r="F13" s="37">
        <v>230521.99</v>
      </c>
      <c r="G13" s="36">
        <f>+D13-E13</f>
        <v>39165.32000000001</v>
      </c>
      <c r="H13" s="26" t="s">
        <v>26</v>
      </c>
    </row>
    <row r="14" spans="3:8" ht="13.5" customHeight="1" thickBot="1">
      <c r="C14" s="12" t="s">
        <v>8</v>
      </c>
      <c r="D14" s="15">
        <f>49564.8-841.7+60473.15-1154.82</f>
        <v>108041.43</v>
      </c>
      <c r="E14" s="15">
        <f>34012.45+46220.9</f>
        <v>80233.35</v>
      </c>
      <c r="F14" s="15">
        <f>77078.44+62527</f>
        <v>139605.44</v>
      </c>
      <c r="G14" s="36">
        <f>+D14-E14</f>
        <v>27808.079999999987</v>
      </c>
      <c r="H14" s="27"/>
    </row>
    <row r="15" spans="3:8" ht="13.5" thickBot="1">
      <c r="C15" s="12" t="s">
        <v>9</v>
      </c>
      <c r="D15" s="16">
        <f>SUM(D11:D14)</f>
        <v>1583877.0399999998</v>
      </c>
      <c r="E15" s="16">
        <f>SUM(E11:E14)</f>
        <v>1177557.71</v>
      </c>
      <c r="F15" s="16">
        <f>SUM(F11:F14)</f>
        <v>2560535.1200000006</v>
      </c>
      <c r="G15" s="38">
        <f>D15-E15</f>
        <v>406319.32999999984</v>
      </c>
      <c r="H15" s="17"/>
    </row>
    <row r="16" spans="3:8" ht="13.5" customHeight="1" thickBot="1">
      <c r="C16" s="28" t="s">
        <v>10</v>
      </c>
      <c r="D16" s="28"/>
      <c r="E16" s="28"/>
      <c r="F16" s="28"/>
      <c r="G16" s="28"/>
      <c r="H16" s="28"/>
    </row>
    <row r="17" spans="3:8" ht="13.5" thickBot="1">
      <c r="C17" s="39" t="s">
        <v>27</v>
      </c>
      <c r="D17" s="19">
        <f>517020.31-12.11</f>
        <v>517008.2</v>
      </c>
      <c r="E17" s="19">
        <v>396881.58</v>
      </c>
      <c r="F17" s="19">
        <v>940774.87</v>
      </c>
      <c r="G17" s="19">
        <f>+D17-E17</f>
        <v>120126.62</v>
      </c>
      <c r="H17" s="40"/>
    </row>
    <row r="18" spans="3:9" ht="13.5" thickBot="1">
      <c r="C18" s="12" t="s">
        <v>11</v>
      </c>
      <c r="D18" s="14">
        <f>194389.75-4.56</f>
        <v>194385.19</v>
      </c>
      <c r="E18" s="14">
        <v>149220.36</v>
      </c>
      <c r="F18" s="14">
        <f>4265+23738</f>
        <v>28003</v>
      </c>
      <c r="G18" s="19">
        <f>+D18-E18</f>
        <v>45164.830000000016</v>
      </c>
      <c r="H18" s="1" t="s">
        <v>28</v>
      </c>
      <c r="I18" s="20"/>
    </row>
    <row r="19" spans="3:8" ht="13.5" thickBot="1">
      <c r="C19" s="18" t="s">
        <v>12</v>
      </c>
      <c r="D19" s="14">
        <f>180055.21+33800</f>
        <v>213855.21</v>
      </c>
      <c r="E19" s="14">
        <f>138714.8+33800</f>
        <v>172514.8</v>
      </c>
      <c r="F19" s="14"/>
      <c r="G19" s="19">
        <f>+D19-E19</f>
        <v>41340.41</v>
      </c>
      <c r="H19" s="1" t="s">
        <v>29</v>
      </c>
    </row>
    <row r="20" spans="3:8" ht="23.25" thickBot="1">
      <c r="C20" s="18" t="s">
        <v>30</v>
      </c>
      <c r="D20" s="14">
        <f>946.54-0.15</f>
        <v>946.39</v>
      </c>
      <c r="E20" s="14">
        <v>531.68</v>
      </c>
      <c r="F20" s="14">
        <v>946.39</v>
      </c>
      <c r="G20" s="19">
        <f aca="true" t="shared" si="0" ref="G20:G25">+D20-E20</f>
        <v>414.71000000000004</v>
      </c>
      <c r="H20" s="1" t="s">
        <v>31</v>
      </c>
    </row>
    <row r="21" spans="3:8" ht="23.25" thickBot="1">
      <c r="C21" s="12" t="s">
        <v>13</v>
      </c>
      <c r="D21" s="14">
        <f>86997.02-2.1</f>
        <v>86994.92</v>
      </c>
      <c r="E21" s="14">
        <v>66719.09</v>
      </c>
      <c r="F21" s="14">
        <f>14723.9*7</f>
        <v>103067.3</v>
      </c>
      <c r="G21" s="19">
        <f t="shared" si="0"/>
        <v>20275.83</v>
      </c>
      <c r="H21" s="1" t="s">
        <v>32</v>
      </c>
    </row>
    <row r="22" spans="3:8" ht="34.5" thickBot="1">
      <c r="C22" s="12" t="s">
        <v>14</v>
      </c>
      <c r="D22" s="14">
        <f>79753.3-1.87</f>
        <v>79751.43000000001</v>
      </c>
      <c r="E22" s="14">
        <v>61220.83</v>
      </c>
      <c r="F22" s="14">
        <f>139890.09+35288.61</f>
        <v>175178.7</v>
      </c>
      <c r="G22" s="19">
        <f t="shared" si="0"/>
        <v>18530.600000000006</v>
      </c>
      <c r="H22" s="1" t="s">
        <v>33</v>
      </c>
    </row>
    <row r="23" spans="3:8" ht="26.25" customHeight="1" thickBot="1">
      <c r="C23" s="12" t="s">
        <v>15</v>
      </c>
      <c r="D23" s="15">
        <f>6806.02-0.16</f>
        <v>6805.860000000001</v>
      </c>
      <c r="E23" s="15">
        <v>5223.65</v>
      </c>
      <c r="F23" s="15"/>
      <c r="G23" s="19">
        <f t="shared" si="0"/>
        <v>1582.210000000001</v>
      </c>
      <c r="H23" s="1" t="s">
        <v>34</v>
      </c>
    </row>
    <row r="24" spans="3:8" ht="37.5" customHeight="1" hidden="1" thickBot="1">
      <c r="C24" s="12" t="s">
        <v>18</v>
      </c>
      <c r="D24" s="15">
        <v>0</v>
      </c>
      <c r="E24" s="15">
        <v>0</v>
      </c>
      <c r="F24" s="15"/>
      <c r="G24" s="19">
        <f t="shared" si="0"/>
        <v>0</v>
      </c>
      <c r="H24" s="1"/>
    </row>
    <row r="25" spans="3:8" ht="24.75" customHeight="1" hidden="1" thickBot="1">
      <c r="C25" s="12" t="s">
        <v>16</v>
      </c>
      <c r="D25" s="15"/>
      <c r="E25" s="15"/>
      <c r="F25" s="15"/>
      <c r="G25" s="19">
        <f t="shared" si="0"/>
        <v>0</v>
      </c>
      <c r="H25" s="1" t="s">
        <v>19</v>
      </c>
    </row>
    <row r="26" spans="3:8" s="21" customFormat="1" ht="17.25" customHeight="1" thickBot="1">
      <c r="C26" s="12" t="s">
        <v>9</v>
      </c>
      <c r="D26" s="16">
        <f>SUM(D17:D25)</f>
        <v>1099747.2000000002</v>
      </c>
      <c r="E26" s="16">
        <f>SUM(E17:E25)</f>
        <v>852311.99</v>
      </c>
      <c r="F26" s="16">
        <f>SUM(F17:F25)</f>
        <v>1247970.26</v>
      </c>
      <c r="G26" s="38">
        <f>D26-E26</f>
        <v>247435.2100000002</v>
      </c>
      <c r="H26" s="13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22"/>
      <c r="E28" s="2"/>
      <c r="F28" s="2"/>
      <c r="G28" s="2"/>
      <c r="H28" s="2"/>
    </row>
    <row r="29" spans="3:8" ht="12.75" customHeight="1" hidden="1" thickBot="1">
      <c r="C29" s="2"/>
      <c r="D29" s="2"/>
      <c r="E29" s="2"/>
      <c r="F29" s="2"/>
      <c r="G29" s="2"/>
      <c r="H29" s="2"/>
    </row>
    <row r="30" spans="3:8" ht="12.75" customHeight="1" hidden="1" thickBot="1">
      <c r="C30" s="2"/>
      <c r="D30" s="2"/>
      <c r="E30" s="2"/>
      <c r="F30" s="2"/>
      <c r="G30" s="2"/>
      <c r="H30" s="2"/>
    </row>
    <row r="31" spans="3:8" ht="12.75" customHeight="1" hidden="1" thickBot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16.5" customHeight="1">
      <c r="C35" s="23" t="s">
        <v>35</v>
      </c>
      <c r="D35" s="23"/>
      <c r="E35" s="23"/>
      <c r="F35" s="23"/>
      <c r="G35" s="24">
        <f>G15+G26</f>
        <v>653754.54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2011-03-25T07:18:33Z</dcterms:created>
  <dcterms:modified xsi:type="dcterms:W3CDTF">2012-04-28T07:11:57Z</dcterms:modified>
  <cp:category/>
  <cp:version/>
  <cp:contentType/>
  <cp:contentStatus/>
</cp:coreProperties>
</file>