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<sst xmlns="http://schemas.openxmlformats.org/spreadsheetml/2006/main" count="65" uniqueCount="59">
  <si>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</si>
  <si>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</si>
  <si>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</si>
  <si>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</si>
  <si>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</si>
  <si>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</si>
  <si>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</si>
  <si>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</si>
  <si>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</si>
  <si>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</si>
  <si>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</si>
  <si>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</si>
  <si>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</si>
  <si>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</si>
  <si>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</si>
  <si>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</si>
  <si>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</si>
  <si>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Н/2008-10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</si>
  <si>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</si>
  <si>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</si>
  <si>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</si>
  <si>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</si>
  <si>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</si>
  <si>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</si>
  <si>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</si>
  <si>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</si>
  <si>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</si>
  <si>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</si>
  <si>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</si>
  <si>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</si>
  <si>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</si>
  <si>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</si>
  <si>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</si>
  <si>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имущества жилого дома № 1  по ул. Школьная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</si>
  <si>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</si>
  <si>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</si>
  <si>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</si>
  <si>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</si>
  <si>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</si>
  <si>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</si>
  <si>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</si>
  <si>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</si>
  <si>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</si>
  <si>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</si>
  <si>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</si>
  <si>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</si>
  <si>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1 по ул. Школьная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</si>
  <si>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</si>
  <si>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</si>
  <si>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</si>
  <si>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</si>
  <si>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352.54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</si>
  <si>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- 6 шт.</t>
  </si>
  <si>
    <t xml:space="preserve"> - остекление - 14.5 м2</t>
  </si>
  <si>
    <t xml:space="preserve"> - ремонт полов - 3 м2</t>
  </si>
  <si>
    <t xml:space="preserve"> - проверка сопротивления изоляции 3+грщ.</t>
  </si>
  <si>
    <t xml:space="preserve"> - ремонт системы ЦО, ХВС, ГВС</t>
  </si>
  <si>
    <t xml:space="preserve"> - подготовка дома к сезонной эксплуатации </t>
  </si>
  <si>
    <t xml:space="preserve"> - аварийное обслуживание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</si>
</sst>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25390625" style="33" customWidth="1"/>
    <col min="4" max="4" width="13.00390625" style="33" customWidth="1"/>
    <col min="5" max="5" width="11.25390625" style="33" customWidth="1"/>
    <col min="6" max="6" width="12.375" style="33" customWidth="1"/>
    <col min="7" max="8" width="12.75390625" style="33" customWidth="1"/>
    <col min="9" max="9" width="22.75390625" style="33" customWidth="1"/>
    <col min="10" max="10" width="10.125" style="0" bestFit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3.5" thickBot="1">
      <c r="C7" s="38" t="s">
        <v>33</v>
      </c>
      <c r="D7" s="38"/>
      <c r="E7" s="38"/>
      <c r="F7" s="38"/>
      <c r="G7" s="38"/>
      <c r="H7" s="38"/>
      <c r="I7" s="38"/>
    </row>
    <row r="8" spans="3:9" ht="6" customHeight="1" hidden="1" thickBot="1">
      <c r="C8" s="39"/>
      <c r="D8" s="39"/>
      <c r="E8" s="39"/>
      <c r="F8" s="39"/>
      <c r="G8" s="39"/>
      <c r="H8" s="39"/>
      <c r="I8" s="39"/>
    </row>
    <row r="9" spans="3:9" ht="48" customHeight="1" thickBot="1">
      <c r="C9" s="9" t="s">
        <v>3</v>
      </c>
      <c r="D9" s="10" t="s">
        <v>34</v>
      </c>
      <c r="E9" s="11" t="s">
        <v>35</v>
      </c>
      <c r="F9" s="11" t="s">
        <v>36</v>
      </c>
      <c r="G9" s="11" t="s">
        <v>4</v>
      </c>
      <c r="H9" s="11" t="s">
        <v>37</v>
      </c>
      <c r="I9" s="9" t="s">
        <v>5</v>
      </c>
    </row>
    <row r="10" spans="3:9" ht="12" customHeight="1" thickBot="1">
      <c r="C10" s="40" t="s">
        <v>6</v>
      </c>
      <c r="D10" s="41"/>
      <c r="E10" s="41"/>
      <c r="F10" s="41"/>
      <c r="G10" s="41"/>
      <c r="H10" s="41"/>
      <c r="I10" s="42"/>
    </row>
    <row r="11" spans="3:9" ht="13.5" customHeight="1" thickBot="1">
      <c r="C11" s="12" t="s">
        <v>7</v>
      </c>
      <c r="D11" s="13">
        <f>41290.54-29.52</f>
        <v>41261.020000000004</v>
      </c>
      <c r="E11" s="14">
        <f>1145842.86+52239.45-16927.61</f>
        <v>1181154.7</v>
      </c>
      <c r="F11" s="14">
        <f>1059075.55+52239.45+556.8</f>
        <v>1111871.8</v>
      </c>
      <c r="G11" s="14">
        <f>+F11</f>
        <v>1111871.8</v>
      </c>
      <c r="H11" s="15">
        <f>+D11+E11-F11</f>
        <v>110543.91999999993</v>
      </c>
      <c r="I11" s="43" t="s">
        <v>8</v>
      </c>
    </row>
    <row r="12" spans="3:9" ht="13.5" customHeight="1" thickBot="1">
      <c r="C12" s="12" t="s">
        <v>9</v>
      </c>
      <c r="D12" s="13">
        <f>26091.22-3983.48</f>
        <v>22107.74</v>
      </c>
      <c r="E12" s="16">
        <f>530534.91+22126.64-52574.71</f>
        <v>500086.84</v>
      </c>
      <c r="F12" s="16">
        <f>442134.14+22126.64-377.24</f>
        <v>463883.54000000004</v>
      </c>
      <c r="G12" s="14">
        <f>+F12</f>
        <v>463883.54000000004</v>
      </c>
      <c r="H12" s="15">
        <f>+D12+E12-F12</f>
        <v>58311.03999999998</v>
      </c>
      <c r="I12" s="44"/>
    </row>
    <row r="13" spans="3:9" ht="13.5" customHeight="1" thickBot="1">
      <c r="C13" s="12" t="s">
        <v>10</v>
      </c>
      <c r="D13" s="13">
        <f>13997.97-603.16</f>
        <v>13394.81</v>
      </c>
      <c r="E13" s="16">
        <f>274750.82+10826.73-7656.93</f>
        <v>277920.62</v>
      </c>
      <c r="F13" s="16">
        <f>236261.03+10826.73+287.78</f>
        <v>247375.54</v>
      </c>
      <c r="G13" s="14">
        <f>+F13</f>
        <v>247375.54</v>
      </c>
      <c r="H13" s="15">
        <f>+D13+E13-F13</f>
        <v>43939.889999999985</v>
      </c>
      <c r="I13" s="43" t="s">
        <v>11</v>
      </c>
    </row>
    <row r="14" spans="3:9" ht="13.5" customHeight="1" thickBot="1">
      <c r="C14" s="12" t="s">
        <v>12</v>
      </c>
      <c r="D14" s="13">
        <f>2330.62-370.95+4678.37-201.79</f>
        <v>6436.25</v>
      </c>
      <c r="E14" s="16">
        <f>50827.41+2138.96-3957.05+91866.89+3619.93-2560.04</f>
        <v>141936.09999999998</v>
      </c>
      <c r="F14" s="16">
        <f>42975.01+2138.96-33.84+78998.3+3619.93+96.22</f>
        <v>127794.58</v>
      </c>
      <c r="G14" s="14">
        <f>+F14</f>
        <v>127794.58</v>
      </c>
      <c r="H14" s="15">
        <f>+D14+E14-F14</f>
        <v>20577.769999999975</v>
      </c>
      <c r="I14" s="45"/>
    </row>
    <row r="15" spans="3:9" ht="13.5" thickBot="1">
      <c r="C15" s="12" t="s">
        <v>13</v>
      </c>
      <c r="D15" s="17">
        <f>SUM(D11:D14)</f>
        <v>83199.82</v>
      </c>
      <c r="E15" s="17">
        <f>SUM(E11:E14)</f>
        <v>2101098.2600000002</v>
      </c>
      <c r="F15" s="17">
        <f>SUM(F11:F14)</f>
        <v>1950925.4600000002</v>
      </c>
      <c r="G15" s="17">
        <f>SUM(G11:G14)</f>
        <v>1950925.4600000002</v>
      </c>
      <c r="H15" s="17">
        <f>SUM(H11:H14)</f>
        <v>233372.61999999988</v>
      </c>
      <c r="I15" s="12"/>
    </row>
    <row r="16" spans="3:9" ht="13.5" customHeight="1" thickBot="1">
      <c r="C16" s="46" t="s">
        <v>14</v>
      </c>
      <c r="D16" s="46"/>
      <c r="E16" s="46"/>
      <c r="F16" s="46"/>
      <c r="G16" s="46"/>
      <c r="H16" s="46"/>
      <c r="I16" s="46"/>
    </row>
    <row r="17" spans="3:9" ht="48.75" customHeight="1" thickBot="1">
      <c r="C17" s="18" t="s">
        <v>3</v>
      </c>
      <c r="D17" s="19" t="s">
        <v>34</v>
      </c>
      <c r="E17" s="20" t="s">
        <v>35</v>
      </c>
      <c r="F17" s="20" t="s">
        <v>36</v>
      </c>
      <c r="G17" s="20" t="s">
        <v>38</v>
      </c>
      <c r="H17" s="20" t="s">
        <v>37</v>
      </c>
      <c r="I17" s="19" t="s">
        <v>15</v>
      </c>
    </row>
    <row r="18" spans="3:9" ht="18.75" customHeight="1" thickBot="1">
      <c r="C18" s="9" t="s">
        <v>16</v>
      </c>
      <c r="D18" s="21">
        <f>25425.72-1370.46</f>
        <v>24055.260000000002</v>
      </c>
      <c r="E18" s="22">
        <f>683464.27+38015.13</f>
        <v>721479.4</v>
      </c>
      <c r="F18" s="22">
        <f>637103.9+38015.13+328.6</f>
        <v>675447.63</v>
      </c>
      <c r="G18" s="22">
        <f aca="true" t="shared" si="0" ref="G18:G23">+F18</f>
        <v>675447.63</v>
      </c>
      <c r="H18" s="22">
        <f aca="true" t="shared" si="1" ref="H18:H23">+D18+E18-F18</f>
        <v>70087.03000000003</v>
      </c>
      <c r="I18" s="47" t="s">
        <v>17</v>
      </c>
    </row>
    <row r="19" spans="3:10" ht="19.5" customHeight="1" thickBot="1">
      <c r="C19" s="12" t="s">
        <v>18</v>
      </c>
      <c r="D19" s="13">
        <f>16702.83-850.49</f>
        <v>15852.340000000002</v>
      </c>
      <c r="E19" s="14">
        <f>271991.36+15128.31</f>
        <v>287119.67</v>
      </c>
      <c r="F19" s="14">
        <f>257248.08+15128.31+130.78</f>
        <v>272507.17000000004</v>
      </c>
      <c r="G19" s="23">
        <f>+F19</f>
        <v>272507.17000000004</v>
      </c>
      <c r="H19" s="22">
        <f t="shared" si="1"/>
        <v>30464.839999999967</v>
      </c>
      <c r="I19" s="44"/>
      <c r="J19" s="24"/>
    </row>
    <row r="20" spans="3:9" ht="13.5" hidden="1" thickBot="1">
      <c r="C20" s="18" t="s">
        <v>19</v>
      </c>
      <c r="D20" s="25"/>
      <c r="E20" s="14"/>
      <c r="F20" s="14"/>
      <c r="G20" s="22">
        <f t="shared" si="0"/>
        <v>0</v>
      </c>
      <c r="H20" s="22">
        <f t="shared" si="1"/>
        <v>0</v>
      </c>
      <c r="I20" s="26"/>
    </row>
    <row r="21" spans="3:9" ht="45.75" hidden="1" thickBot="1">
      <c r="C21" s="12" t="s">
        <v>20</v>
      </c>
      <c r="D21" s="13"/>
      <c r="E21" s="14"/>
      <c r="F21" s="14"/>
      <c r="G21" s="22">
        <f t="shared" si="0"/>
        <v>0</v>
      </c>
      <c r="H21" s="22">
        <f t="shared" si="1"/>
        <v>0</v>
      </c>
      <c r="I21" s="27" t="s">
        <v>21</v>
      </c>
    </row>
    <row r="22" spans="3:9" ht="13.5" thickBot="1">
      <c r="C22" s="12" t="s">
        <v>22</v>
      </c>
      <c r="D22" s="13">
        <f>4942.98-98.04</f>
        <v>4844.94</v>
      </c>
      <c r="E22" s="14">
        <f>111587.53+6206.76</f>
        <v>117794.29</v>
      </c>
      <c r="F22" s="14">
        <f>104626.41+6206.76+53.65</f>
        <v>110886.81999999999</v>
      </c>
      <c r="G22" s="22">
        <f t="shared" si="0"/>
        <v>110886.81999999999</v>
      </c>
      <c r="H22" s="22">
        <f t="shared" si="1"/>
        <v>11752.410000000003</v>
      </c>
      <c r="I22" s="27" t="s">
        <v>23</v>
      </c>
    </row>
    <row r="23" spans="3:9" ht="25.5" customHeight="1" thickBot="1">
      <c r="C23" s="12" t="s">
        <v>24</v>
      </c>
      <c r="D23" s="13">
        <f>1254.69-110.68</f>
        <v>1144.01</v>
      </c>
      <c r="E23" s="16">
        <f>29803.91+1658.08</f>
        <v>31461.989999999998</v>
      </c>
      <c r="F23" s="16">
        <f>27858.31+1658.08+14.32</f>
        <v>29530.71</v>
      </c>
      <c r="G23" s="22">
        <f t="shared" si="0"/>
        <v>29530.71</v>
      </c>
      <c r="H23" s="22">
        <f t="shared" si="1"/>
        <v>3075.2899999999972</v>
      </c>
      <c r="I23" s="27" t="s">
        <v>25</v>
      </c>
    </row>
    <row r="24" spans="3:9" ht="37.5" customHeight="1" hidden="1" thickBot="1">
      <c r="C24" s="12" t="s">
        <v>39</v>
      </c>
      <c r="D24" s="26"/>
      <c r="E24" s="16">
        <v>0</v>
      </c>
      <c r="F24" s="16">
        <v>0</v>
      </c>
      <c r="G24" s="16"/>
      <c r="H24" s="14">
        <f>E24-F24</f>
        <v>0</v>
      </c>
      <c r="I24" s="27"/>
    </row>
    <row r="25" spans="3:9" ht="0.75" customHeight="1" hidden="1" thickBot="1">
      <c r="C25" s="12" t="s">
        <v>26</v>
      </c>
      <c r="D25" s="26"/>
      <c r="E25" s="16"/>
      <c r="F25" s="16"/>
      <c r="G25" s="16"/>
      <c r="H25" s="14"/>
      <c r="I25" s="27" t="s">
        <v>27</v>
      </c>
    </row>
    <row r="26" spans="3:9" s="28" customFormat="1" ht="17.25" customHeight="1" thickBot="1">
      <c r="C26" s="12" t="s">
        <v>13</v>
      </c>
      <c r="D26" s="17">
        <f>SUM(D18:D25)</f>
        <v>45896.55000000001</v>
      </c>
      <c r="E26" s="17">
        <f>SUM(E18:E25)</f>
        <v>1157855.35</v>
      </c>
      <c r="F26" s="17">
        <f>SUM(F18:F25)</f>
        <v>1088372.33</v>
      </c>
      <c r="G26" s="17">
        <f>SUM(G18:G25)</f>
        <v>1088372.33</v>
      </c>
      <c r="H26" s="17">
        <f>SUM(H18:H25)</f>
        <v>115379.56999999999</v>
      </c>
      <c r="I26" s="26"/>
    </row>
    <row r="27" spans="3:9" ht="12.75" customHeight="1" hidden="1" thickBot="1">
      <c r="C27" s="1"/>
      <c r="D27" s="1"/>
      <c r="E27" s="1"/>
      <c r="F27" s="1"/>
      <c r="G27" s="1"/>
      <c r="H27" s="1"/>
      <c r="I27" s="1"/>
    </row>
    <row r="28" spans="3:9" ht="12.75" customHeight="1" hidden="1" thickBot="1">
      <c r="C28" s="1"/>
      <c r="D28" s="1"/>
      <c r="E28" s="29"/>
      <c r="F28" s="1"/>
      <c r="G28" s="1"/>
      <c r="H28" s="1"/>
      <c r="I28" s="1"/>
    </row>
    <row r="29" spans="3:9" ht="12.75" customHeight="1" hidden="1" thickBot="1">
      <c r="C29" s="1"/>
      <c r="D29" s="1"/>
      <c r="E29" s="1"/>
      <c r="F29" s="1"/>
      <c r="G29" s="1"/>
      <c r="H29" s="1"/>
      <c r="I29" s="1"/>
    </row>
    <row r="30" spans="3:9" ht="12.75" customHeight="1" hidden="1" thickBot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30" t="s">
        <v>40</v>
      </c>
      <c r="D35" s="30"/>
      <c r="E35" s="30"/>
      <c r="F35" s="30"/>
      <c r="G35" s="30"/>
      <c r="H35" s="31">
        <f>+H15+H26</f>
        <v>348752.1899999999</v>
      </c>
      <c r="I35" s="1"/>
    </row>
  </sheetData>
  <sheetProtection/>
  <mergeCells count="9">
    <mergeCell ref="C5:I5"/>
    <mergeCell ref="C6:I6"/>
    <mergeCell ref="C7:I7"/>
    <mergeCell ref="C8:I8"/>
    <mergeCell ref="C10:I10"/>
    <mergeCell ref="I11:I12"/>
    <mergeCell ref="I13:I14"/>
    <mergeCell ref="C16:I16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75390625" style="0" customWidth="1"/>
  </cols>
  <sheetData>
    <row r="1" spans="1:6" ht="15">
      <c r="A1" s="49" t="s">
        <v>41</v>
      </c>
      <c r="B1" s="49"/>
      <c r="C1" s="49"/>
      <c r="D1" s="49"/>
      <c r="E1" s="49"/>
      <c r="F1" s="49"/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5">
      <c r="D5" s="34" t="s">
        <v>45</v>
      </c>
    </row>
    <row r="6" spans="1:6" ht="12.75">
      <c r="A6" s="48" t="s">
        <v>28</v>
      </c>
      <c r="B6" s="48"/>
      <c r="C6" s="48"/>
      <c r="D6" s="48"/>
      <c r="E6" s="48"/>
      <c r="F6" s="48"/>
    </row>
    <row r="7" spans="1:6" ht="12.75">
      <c r="A7" s="48" t="s">
        <v>29</v>
      </c>
      <c r="B7" s="48"/>
      <c r="C7" s="48"/>
      <c r="D7" s="48"/>
      <c r="E7" s="48"/>
      <c r="F7" s="48"/>
    </row>
    <row r="8" spans="1:6" ht="12.75">
      <c r="A8" s="48" t="s">
        <v>46</v>
      </c>
      <c r="B8" s="48"/>
      <c r="C8" s="48"/>
      <c r="D8" s="48"/>
      <c r="E8" s="48"/>
      <c r="F8" s="48"/>
    </row>
    <row r="9" spans="1:6" ht="38.25">
      <c r="A9" s="35" t="s">
        <v>30</v>
      </c>
      <c r="B9" s="35" t="s">
        <v>47</v>
      </c>
      <c r="C9" s="35" t="s">
        <v>48</v>
      </c>
      <c r="D9" s="35" t="s">
        <v>49</v>
      </c>
      <c r="E9" s="35" t="s">
        <v>50</v>
      </c>
      <c r="F9" s="35" t="s">
        <v>31</v>
      </c>
    </row>
    <row r="10" spans="1:6" ht="15">
      <c r="A10" s="36" t="s">
        <v>32</v>
      </c>
      <c r="B10" s="36">
        <v>272</v>
      </c>
      <c r="C10" s="36">
        <v>257.3</v>
      </c>
      <c r="D10" s="36">
        <f>B10-C10</f>
        <v>14.699999999999989</v>
      </c>
      <c r="E10" s="36">
        <f>425.14-72.6</f>
        <v>352.53999999999996</v>
      </c>
      <c r="F10" s="36">
        <f>C10-E10</f>
        <v>-95.23999999999995</v>
      </c>
    </row>
    <row r="12" ht="15">
      <c r="A12" t="s">
        <v>51</v>
      </c>
    </row>
    <row r="13" spans="1:3" ht="12.75">
      <c r="A13" t="s">
        <v>52</v>
      </c>
      <c r="C13" s="32"/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2011-03-25T07:29:59Z</dcterms:created>
  <dcterms:modified xsi:type="dcterms:W3CDTF">2012-04-28T06:01:10Z</dcterms:modified>
  <cp:category/>
  <cp:version/>
  <cp:contentType/>
  <cp:contentStatus/>
</cp:coreProperties>
</file>