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<sst xmlns="http://schemas.openxmlformats.org/spreadsheetml/2006/main" count="97" uniqueCount="88">
  <si>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</si>
  <si>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</si>
  <si>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</si>
  <si>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</si>
  <si>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</si>
  <si>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</si>
  <si>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</si>
  <si>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</si>
  <si>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</si>
  <si>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</si>
  <si>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</si>
  <si>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</si>
  <si>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</si>
  <si>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</si>
  <si>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</si>
  <si>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</si>
  <si>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</si>
  <si>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</si>
  <si>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</si>
  <si>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</si>
  <si>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</si>
  <si>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</si>
  <si>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Н/2008-63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</si>
  <si>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</si>
  <si>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</si>
  <si>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</si>
  <si>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</si>
  <si>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</si>
  <si>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</si>
  <si>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</si>
  <si>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</si>
  <si>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</si>
  <si>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</si>
  <si>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</si>
  <si>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</si>
  <si>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</si>
  <si>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</si>
  <si>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</si>
  <si>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</si>
  <si>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14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</si>
  <si>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</si>
  <si>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</si>
  <si>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</si>
  <si>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</si>
  <si>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</si>
  <si>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</si>
  <si>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</si>
  <si>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</si>
  <si>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</si>
  <si>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28.93</t>
    </r>
    <r>
      <rPr>
        <sz val="10"/>
        <rFont val="Arial Cyr"/>
        <family val="0"/>
      </rPr>
      <t xml:space="preserve"> тыс.рублей, в том числе:</t>
    </r>
  </si>
  <si>
    <t>ремонт системы ЦО, теплоцентра - 5.09 т.р.</t>
  </si>
  <si>
    <t>утепление водомерного узла - 14.6 т.р.</t>
  </si>
  <si>
    <t>устройство сливов - 1.81 т.р.</t>
  </si>
  <si>
    <t>укладка утеплителя на чердаке - 1.31 т.р.</t>
  </si>
  <si>
    <t>ремонт системы ХВС - 4.7 т.р.</t>
  </si>
  <si>
    <t>прочее - 1.42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</si>
  <si>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Березовая, д. 14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</si>
  <si>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</si>
  <si>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</si>
  <si>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</si>
  <si>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</si>
  <si>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</si>
  <si>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</si>
  <si>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</si>
  <si>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</si>
  <si>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</si>
  <si>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</si>
  <si>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</si>
  <si>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</si>
  <si>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</si>
  <si>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</si>
  <si>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</si>
  <si>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</si>
  <si>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ул.Березовая,д.14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</si>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</sst>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35" fillId="0" borderId="0" xfId="52">
      <alignment/>
      <protection/>
    </xf>
    <xf numFmtId="0" fontId="35" fillId="0" borderId="18" xfId="52" applyBorder="1" applyAlignment="1">
      <alignment horizontal="center" vertical="center" wrapText="1"/>
      <protection/>
    </xf>
    <xf numFmtId="0" fontId="35" fillId="0" borderId="18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19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9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125" style="38" customWidth="1"/>
    <col min="4" max="4" width="14.625" style="38" customWidth="1"/>
    <col min="5" max="5" width="11.625" style="38" customWidth="1"/>
    <col min="6" max="6" width="13.375" style="38" customWidth="1"/>
    <col min="7" max="7" width="12.25390625" style="38" customWidth="1"/>
    <col min="8" max="8" width="14.375" style="38" customWidth="1"/>
    <col min="9" max="9" width="22.75390625" style="38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3.5" thickBot="1">
      <c r="C7" s="91" t="s">
        <v>3</v>
      </c>
      <c r="D7" s="91"/>
      <c r="E7" s="91"/>
      <c r="F7" s="91"/>
      <c r="G7" s="91"/>
      <c r="H7" s="91"/>
      <c r="I7" s="91"/>
    </row>
    <row r="8" spans="3:9" ht="6" customHeight="1" hidden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93" t="s">
        <v>11</v>
      </c>
      <c r="D10" s="94"/>
      <c r="E10" s="94"/>
      <c r="F10" s="94"/>
      <c r="G10" s="94"/>
      <c r="H10" s="94"/>
      <c r="I10" s="95"/>
    </row>
    <row r="11" spans="3:9" ht="13.5" customHeight="1" thickBot="1">
      <c r="C11" s="11" t="s">
        <v>12</v>
      </c>
      <c r="D11" s="12">
        <v>33903.19</v>
      </c>
      <c r="E11" s="13">
        <f>159661.2+68802.64</f>
        <v>228463.84000000003</v>
      </c>
      <c r="F11" s="13">
        <v>223110.79</v>
      </c>
      <c r="G11" s="13">
        <f>+F11</f>
        <v>223110.79</v>
      </c>
      <c r="H11" s="13">
        <f>+D11+E11-F11</f>
        <v>39256.24000000002</v>
      </c>
      <c r="I11" s="96" t="s">
        <v>13</v>
      </c>
    </row>
    <row r="12" spans="3:9" ht="12.75" customHeight="1" hidden="1" thickBot="1">
      <c r="C12" s="11" t="s">
        <v>14</v>
      </c>
      <c r="D12" s="12">
        <v>0</v>
      </c>
      <c r="E12" s="14"/>
      <c r="F12" s="14"/>
      <c r="G12" s="13">
        <f>+F12</f>
        <v>0</v>
      </c>
      <c r="H12" s="13">
        <f>+D12+E12-F12</f>
        <v>0</v>
      </c>
      <c r="I12" s="97"/>
    </row>
    <row r="13" spans="3:9" ht="13.5" customHeight="1" thickBot="1">
      <c r="C13" s="11" t="s">
        <v>15</v>
      </c>
      <c r="D13" s="12">
        <v>11802.830000000009</v>
      </c>
      <c r="E13" s="14">
        <f>51632-4302.68</f>
        <v>47329.32</v>
      </c>
      <c r="F13" s="14">
        <v>51855.36</v>
      </c>
      <c r="G13" s="13">
        <f>+F13</f>
        <v>51855.36</v>
      </c>
      <c r="H13" s="13">
        <f>+D13+E13-F13</f>
        <v>7276.790000000008</v>
      </c>
      <c r="I13" s="96" t="s">
        <v>16</v>
      </c>
    </row>
    <row r="14" spans="3:9" ht="13.5" customHeight="1" thickBot="1">
      <c r="C14" s="11" t="s">
        <v>17</v>
      </c>
      <c r="D14" s="12">
        <v>3948.01</v>
      </c>
      <c r="E14" s="14">
        <f>17266.16-1438.92</f>
        <v>15827.24</v>
      </c>
      <c r="F14" s="14">
        <v>17341.88</v>
      </c>
      <c r="G14" s="13">
        <f>+F14</f>
        <v>17341.88</v>
      </c>
      <c r="H14" s="13">
        <f>+D14+E14-F14</f>
        <v>2433.369999999999</v>
      </c>
      <c r="I14" s="98"/>
    </row>
    <row r="15" spans="3:9" ht="13.5" thickBot="1">
      <c r="C15" s="11" t="s">
        <v>18</v>
      </c>
      <c r="D15" s="15">
        <f>SUM(D11:D14)</f>
        <v>49654.03000000001</v>
      </c>
      <c r="E15" s="15">
        <f>SUM(E11:E14)</f>
        <v>291620.4</v>
      </c>
      <c r="F15" s="15">
        <f>SUM(F11:F14)</f>
        <v>292308.03</v>
      </c>
      <c r="G15" s="15">
        <f>SUM(G11:G14)</f>
        <v>292308.03</v>
      </c>
      <c r="H15" s="15">
        <f>SUM(H11:H14)</f>
        <v>48966.40000000002</v>
      </c>
      <c r="I15" s="16"/>
    </row>
    <row r="16" spans="3:9" ht="13.5" customHeight="1" thickBot="1">
      <c r="C16" s="99" t="s">
        <v>19</v>
      </c>
      <c r="D16" s="99"/>
      <c r="E16" s="99"/>
      <c r="F16" s="99"/>
      <c r="G16" s="99"/>
      <c r="H16" s="99"/>
      <c r="I16" s="99"/>
    </row>
    <row r="17" spans="3:9" ht="41.2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9.5" customHeight="1" thickBot="1">
      <c r="C18" s="8" t="s">
        <v>21</v>
      </c>
      <c r="D18" s="19">
        <v>14696.199999999997</v>
      </c>
      <c r="E18" s="20">
        <v>67977.12</v>
      </c>
      <c r="F18" s="20">
        <v>70245.54</v>
      </c>
      <c r="G18" s="20">
        <f aca="true" t="shared" si="0" ref="G18:G25">+F18</f>
        <v>70245.54</v>
      </c>
      <c r="H18" s="20">
        <f>+D18+E18-F18</f>
        <v>12427.779999999999</v>
      </c>
      <c r="I18" s="100" t="s">
        <v>22</v>
      </c>
    </row>
    <row r="19" spans="3:9" ht="19.5" customHeight="1" thickBot="1">
      <c r="C19" s="11" t="s">
        <v>23</v>
      </c>
      <c r="D19" s="12">
        <v>7698.27</v>
      </c>
      <c r="E19" s="13">
        <v>28731.12</v>
      </c>
      <c r="F19" s="13">
        <v>31134.15</v>
      </c>
      <c r="G19" s="21">
        <v>28934.11</v>
      </c>
      <c r="H19" s="20">
        <f aca="true" t="shared" si="1" ref="H19:H25">+D19+E19-F19</f>
        <v>5295.239999999998</v>
      </c>
      <c r="I19" s="101"/>
    </row>
    <row r="20" spans="3:9" ht="21.75" customHeight="1" thickBot="1">
      <c r="C20" s="17" t="s">
        <v>24</v>
      </c>
      <c r="D20" s="22">
        <v>4930.000000000001</v>
      </c>
      <c r="E20" s="13">
        <v>13720.44</v>
      </c>
      <c r="F20" s="13">
        <v>15476.11</v>
      </c>
      <c r="G20" s="21">
        <f>4.04*1000</f>
        <v>4040</v>
      </c>
      <c r="H20" s="20">
        <f t="shared" si="1"/>
        <v>3174.3300000000017</v>
      </c>
      <c r="I20" s="23"/>
    </row>
    <row r="21" spans="3:9" ht="45.75" hidden="1" thickBot="1">
      <c r="C21" s="11" t="s">
        <v>25</v>
      </c>
      <c r="D21" s="12">
        <v>0</v>
      </c>
      <c r="E21" s="13"/>
      <c r="F21" s="13"/>
      <c r="G21" s="20">
        <f t="shared" si="0"/>
        <v>0</v>
      </c>
      <c r="H21" s="20">
        <f t="shared" si="1"/>
        <v>0</v>
      </c>
      <c r="I21" s="24" t="s">
        <v>26</v>
      </c>
    </row>
    <row r="22" spans="3:9" ht="18" customHeight="1" thickBot="1">
      <c r="C22" s="11" t="s">
        <v>27</v>
      </c>
      <c r="D22" s="12">
        <v>2891.8599999999988</v>
      </c>
      <c r="E22" s="13">
        <v>20225.76</v>
      </c>
      <c r="F22" s="13">
        <v>19527.92</v>
      </c>
      <c r="G22" s="20">
        <f t="shared" si="0"/>
        <v>19527.92</v>
      </c>
      <c r="H22" s="20">
        <f t="shared" si="1"/>
        <v>3589.699999999997</v>
      </c>
      <c r="I22" s="25" t="s">
        <v>28</v>
      </c>
    </row>
    <row r="23" spans="3:9" ht="26.25" customHeight="1" hidden="1" thickBot="1">
      <c r="C23" s="11" t="s">
        <v>29</v>
      </c>
      <c r="D23" s="12">
        <v>0</v>
      </c>
      <c r="E23" s="26"/>
      <c r="F23" s="26"/>
      <c r="G23" s="20">
        <f t="shared" si="0"/>
        <v>0</v>
      </c>
      <c r="H23" s="20">
        <f t="shared" si="1"/>
        <v>0</v>
      </c>
      <c r="I23" s="25" t="s">
        <v>30</v>
      </c>
    </row>
    <row r="24" spans="3:9" ht="24.75" customHeight="1" thickBot="1">
      <c r="C24" s="17" t="s">
        <v>31</v>
      </c>
      <c r="D24" s="12">
        <v>0</v>
      </c>
      <c r="E24" s="26">
        <f>10903.12-164.6</f>
        <v>10738.52</v>
      </c>
      <c r="F24" s="26">
        <v>8876.47</v>
      </c>
      <c r="G24" s="20">
        <f t="shared" si="0"/>
        <v>8876.47</v>
      </c>
      <c r="H24" s="20">
        <f t="shared" si="1"/>
        <v>1862.050000000001</v>
      </c>
      <c r="I24" s="25"/>
    </row>
    <row r="25" spans="3:9" ht="26.25" customHeight="1" thickBot="1">
      <c r="C25" s="11" t="s">
        <v>32</v>
      </c>
      <c r="D25" s="12">
        <v>1017.1200000000003</v>
      </c>
      <c r="E25" s="14">
        <v>4219.2</v>
      </c>
      <c r="F25" s="14">
        <v>4458.67</v>
      </c>
      <c r="G25" s="20">
        <f t="shared" si="0"/>
        <v>4458.67</v>
      </c>
      <c r="H25" s="20">
        <f t="shared" si="1"/>
        <v>777.6499999999996</v>
      </c>
      <c r="I25" s="25" t="s">
        <v>33</v>
      </c>
    </row>
    <row r="26" spans="3:9" s="28" customFormat="1" ht="17.25" customHeight="1" thickBot="1">
      <c r="C26" s="11" t="s">
        <v>18</v>
      </c>
      <c r="D26" s="15">
        <f>SUM(D18:D25)</f>
        <v>31233.449999999993</v>
      </c>
      <c r="E26" s="15">
        <f>SUM(E18:E25)</f>
        <v>145612.16</v>
      </c>
      <c r="F26" s="15">
        <f>SUM(F18:F25)</f>
        <v>149718.86000000002</v>
      </c>
      <c r="G26" s="15">
        <f>SUM(G18:G25)</f>
        <v>136082.71</v>
      </c>
      <c r="H26" s="15">
        <f>SUM(H18:H25)</f>
        <v>27126.75</v>
      </c>
      <c r="I26" s="27"/>
    </row>
    <row r="27" spans="3:9" ht="12.75" customHeight="1" hidden="1">
      <c r="C27" s="29"/>
      <c r="D27" s="29"/>
      <c r="E27" s="29"/>
      <c r="F27" s="29"/>
      <c r="G27" s="29"/>
      <c r="H27" s="29"/>
      <c r="I27" s="29"/>
    </row>
    <row r="28" spans="3:9" ht="12.75" customHeight="1" hidden="1">
      <c r="C28" s="29"/>
      <c r="D28" s="29"/>
      <c r="E28" s="30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21" customHeight="1">
      <c r="C35" s="31" t="s">
        <v>34</v>
      </c>
      <c r="D35" s="31"/>
      <c r="E35" s="31"/>
      <c r="F35" s="31"/>
      <c r="G35" s="31"/>
      <c r="H35" s="32">
        <f>+H15+H26</f>
        <v>76093.15000000002</v>
      </c>
      <c r="I35" s="29"/>
    </row>
    <row r="36" spans="3:9" ht="15">
      <c r="C36" s="33" t="s">
        <v>35</v>
      </c>
      <c r="D36" s="33"/>
      <c r="E36" s="29"/>
      <c r="F36" s="29"/>
      <c r="G36" s="29"/>
      <c r="H36" s="29"/>
      <c r="I36" s="29"/>
    </row>
    <row r="37" spans="3:9" ht="12.75">
      <c r="C37" s="34" t="s">
        <v>36</v>
      </c>
      <c r="D37" s="29"/>
      <c r="E37" s="29"/>
      <c r="F37" s="29"/>
      <c r="G37" s="29"/>
      <c r="H37" s="29"/>
      <c r="I37" s="29"/>
    </row>
    <row r="38" spans="3:9" ht="12.75">
      <c r="C38" s="29"/>
      <c r="D38" s="29"/>
      <c r="E38" s="29"/>
      <c r="F38" s="29"/>
      <c r="G38" s="29"/>
      <c r="H38" s="29"/>
      <c r="I38" s="29"/>
    </row>
    <row r="39" spans="3:9" ht="12.75">
      <c r="C39" s="1"/>
      <c r="D39" s="1"/>
      <c r="E39" s="1"/>
      <c r="F39" s="1"/>
      <c r="G39" s="1"/>
      <c r="H39" s="1"/>
      <c r="I39" s="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9" customWidth="1"/>
    <col min="2" max="2" width="13.25390625" style="39" customWidth="1"/>
    <col min="3" max="3" width="13.875" style="39" customWidth="1"/>
    <col min="4" max="4" width="14.00390625" style="39" customWidth="1"/>
    <col min="5" max="5" width="13.875" style="39" customWidth="1"/>
    <col min="6" max="6" width="14.875" style="39" customWidth="1"/>
    <col min="7" max="7" width="15.875" style="39" customWidth="1"/>
    <col min="8" max="8" width="13.75390625" style="39" customWidth="1"/>
    <col min="9" max="16384" width="9.125" style="39" customWidth="1"/>
  </cols>
  <sheetData>
    <row r="1" spans="1:8" ht="15">
      <c r="A1" s="102" t="s">
        <v>37</v>
      </c>
      <c r="B1" s="102"/>
      <c r="C1" s="102"/>
      <c r="D1" s="102"/>
      <c r="E1" s="102"/>
      <c r="F1" s="102"/>
      <c r="G1" s="102"/>
      <c r="H1" s="102"/>
    </row>
    <row r="2" spans="1:8" ht="15">
      <c r="A2" s="102" t="s">
        <v>38</v>
      </c>
      <c r="B2" s="102"/>
      <c r="C2" s="102"/>
      <c r="D2" s="102"/>
      <c r="E2" s="102"/>
      <c r="F2" s="102"/>
      <c r="G2" s="102"/>
      <c r="H2" s="102"/>
    </row>
    <row r="3" spans="1:8" ht="15">
      <c r="A3" s="102" t="s">
        <v>39</v>
      </c>
      <c r="B3" s="102"/>
      <c r="C3" s="102"/>
      <c r="D3" s="102"/>
      <c r="E3" s="102"/>
      <c r="F3" s="102"/>
      <c r="G3" s="102"/>
      <c r="H3" s="102"/>
    </row>
    <row r="4" spans="1:8" ht="60">
      <c r="A4" s="40" t="s">
        <v>40</v>
      </c>
      <c r="B4" s="41" t="s">
        <v>41</v>
      </c>
      <c r="C4" s="41" t="s">
        <v>42</v>
      </c>
      <c r="D4" s="41" t="s">
        <v>43</v>
      </c>
      <c r="E4" s="41" t="s">
        <v>44</v>
      </c>
      <c r="F4" s="41" t="s">
        <v>45</v>
      </c>
      <c r="G4" s="41" t="s">
        <v>46</v>
      </c>
      <c r="H4" s="40" t="s">
        <v>47</v>
      </c>
    </row>
    <row r="5" spans="1:8" ht="15">
      <c r="A5" s="42" t="s">
        <v>48</v>
      </c>
      <c r="B5" s="42">
        <v>-18.04</v>
      </c>
      <c r="C5" s="42">
        <v>28.73</v>
      </c>
      <c r="D5" s="42">
        <v>31.13</v>
      </c>
      <c r="E5" s="42">
        <v>0</v>
      </c>
      <c r="F5" s="42">
        <v>28.93</v>
      </c>
      <c r="G5" s="42">
        <v>5.3</v>
      </c>
      <c r="H5" s="42">
        <f>B5+C5+E5-F5</f>
        <v>-18.24</v>
      </c>
    </row>
    <row r="7" ht="15">
      <c r="A7" s="39" t="s">
        <v>49</v>
      </c>
    </row>
    <row r="8" spans="1:5" ht="15">
      <c r="A8" s="39" t="s">
        <v>50</v>
      </c>
      <c r="C8" s="43"/>
      <c r="D8" s="43"/>
      <c r="E8" s="43"/>
    </row>
    <row r="9" ht="15">
      <c r="A9" s="39" t="s">
        <v>51</v>
      </c>
    </row>
    <row r="10" ht="15">
      <c r="A10" s="39" t="s">
        <v>52</v>
      </c>
    </row>
    <row r="11" ht="15">
      <c r="A11" s="39" t="s">
        <v>53</v>
      </c>
    </row>
    <row r="12" ht="15">
      <c r="A12" s="39" t="s">
        <v>54</v>
      </c>
    </row>
    <row r="13" ht="15">
      <c r="A13" s="39" t="s">
        <v>55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56</v>
      </c>
      <c r="B1" s="103"/>
      <c r="C1" s="103"/>
      <c r="D1" s="103"/>
      <c r="E1" s="103"/>
      <c r="F1" s="103"/>
      <c r="G1" s="103"/>
      <c r="H1" s="4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45"/>
      <c r="B3" s="46"/>
      <c r="C3" s="35"/>
      <c r="D3" s="46"/>
      <c r="E3" s="46"/>
      <c r="F3" s="105" t="s">
        <v>57</v>
      </c>
      <c r="G3" s="106"/>
      <c r="H3" s="46"/>
    </row>
    <row r="4" spans="1:8" ht="12.75">
      <c r="A4" s="47" t="s">
        <v>58</v>
      </c>
      <c r="B4" s="48" t="s">
        <v>59</v>
      </c>
      <c r="C4" s="47" t="s">
        <v>60</v>
      </c>
      <c r="D4" s="48" t="s">
        <v>61</v>
      </c>
      <c r="E4" s="49" t="s">
        <v>62</v>
      </c>
      <c r="F4" s="49"/>
      <c r="G4" s="49"/>
      <c r="H4" s="49" t="s">
        <v>63</v>
      </c>
    </row>
    <row r="5" spans="1:8" ht="12.75">
      <c r="A5" s="47" t="s">
        <v>64</v>
      </c>
      <c r="B5" s="48"/>
      <c r="C5" s="50"/>
      <c r="D5" s="48" t="s">
        <v>65</v>
      </c>
      <c r="E5" s="48" t="s">
        <v>66</v>
      </c>
      <c r="F5" s="48" t="s">
        <v>67</v>
      </c>
      <c r="G5" s="48" t="s">
        <v>68</v>
      </c>
      <c r="H5" s="48"/>
    </row>
    <row r="6" spans="1:8" ht="12.75">
      <c r="A6" s="47"/>
      <c r="B6" s="48"/>
      <c r="C6" s="50"/>
      <c r="D6" s="48" t="s">
        <v>69</v>
      </c>
      <c r="E6" s="48"/>
      <c r="F6" s="48" t="s">
        <v>70</v>
      </c>
      <c r="G6" s="48" t="s">
        <v>71</v>
      </c>
      <c r="H6" s="51"/>
    </row>
    <row r="7" spans="1:8" ht="12.75">
      <c r="A7" s="52"/>
      <c r="B7" s="51"/>
      <c r="C7" s="36"/>
      <c r="D7" s="51"/>
      <c r="E7" s="51"/>
      <c r="F7" s="51"/>
      <c r="G7" s="48" t="s">
        <v>72</v>
      </c>
      <c r="H7" s="51"/>
    </row>
    <row r="8" spans="1:8" ht="13.5" thickBot="1">
      <c r="A8" s="53"/>
      <c r="B8" s="54"/>
      <c r="C8" s="37"/>
      <c r="D8" s="54"/>
      <c r="E8" s="54"/>
      <c r="F8" s="54"/>
      <c r="G8" s="54"/>
      <c r="H8" s="54"/>
    </row>
    <row r="9" spans="1:8" ht="12.75">
      <c r="A9" s="46"/>
      <c r="B9" s="55"/>
      <c r="C9" s="35"/>
      <c r="D9" s="46"/>
      <c r="E9" s="46"/>
      <c r="F9" s="46"/>
      <c r="G9" s="55"/>
      <c r="H9" s="55"/>
    </row>
    <row r="10" spans="1:8" ht="12.75">
      <c r="A10" s="48">
        <v>1</v>
      </c>
      <c r="B10" s="56" t="s">
        <v>73</v>
      </c>
      <c r="C10" s="47" t="s">
        <v>74</v>
      </c>
      <c r="D10" s="48" t="s">
        <v>75</v>
      </c>
      <c r="E10" s="57">
        <v>20.6</v>
      </c>
      <c r="F10" s="57">
        <f>E10*0.196</f>
        <v>4.0376</v>
      </c>
      <c r="G10" s="58">
        <f>+E10-F10</f>
        <v>16.5624</v>
      </c>
      <c r="H10" s="59"/>
    </row>
    <row r="11" spans="1:8" ht="12.75">
      <c r="A11" s="48"/>
      <c r="B11" s="56"/>
      <c r="C11" s="47"/>
      <c r="D11" s="48"/>
      <c r="E11" s="57"/>
      <c r="F11" s="57"/>
      <c r="G11" s="58"/>
      <c r="H11" s="60"/>
    </row>
    <row r="12" spans="1:8" ht="12.75">
      <c r="A12" s="48"/>
      <c r="B12" s="56"/>
      <c r="C12" s="61" t="s">
        <v>76</v>
      </c>
      <c r="D12" s="62"/>
      <c r="E12" s="63">
        <f>SUM(E10:E11)</f>
        <v>20.6</v>
      </c>
      <c r="F12" s="63">
        <f>SUM(F10:F11)</f>
        <v>4.0376</v>
      </c>
      <c r="G12" s="63">
        <f>SUM(G10:G11)</f>
        <v>16.5624</v>
      </c>
      <c r="H12" s="59"/>
    </row>
    <row r="13" spans="1:8" ht="13.5" thickBot="1">
      <c r="A13" s="64"/>
      <c r="B13" s="65"/>
      <c r="C13" s="66"/>
      <c r="D13" s="67"/>
      <c r="E13" s="68"/>
      <c r="F13" s="68"/>
      <c r="G13" s="69"/>
      <c r="H13" s="60"/>
    </row>
    <row r="14" spans="1:8" ht="12.75">
      <c r="A14" s="46"/>
      <c r="B14" s="55"/>
      <c r="C14" s="107"/>
      <c r="D14" s="70"/>
      <c r="E14" s="71"/>
      <c r="F14" s="72"/>
      <c r="G14" s="72"/>
      <c r="H14" s="73"/>
    </row>
    <row r="15" spans="1:8" ht="12.75">
      <c r="A15" s="51"/>
      <c r="B15" s="74" t="s">
        <v>18</v>
      </c>
      <c r="C15" s="108"/>
      <c r="D15" s="50"/>
      <c r="E15" s="75">
        <f>E12</f>
        <v>20.6</v>
      </c>
      <c r="F15" s="76">
        <f>+F12</f>
        <v>4.0376</v>
      </c>
      <c r="G15" s="77">
        <f>+E15-F15</f>
        <v>16.5624</v>
      </c>
      <c r="H15" s="59"/>
    </row>
    <row r="16" spans="1:8" ht="13.5" thickBot="1">
      <c r="A16" s="54"/>
      <c r="B16" s="78"/>
      <c r="C16" s="109"/>
      <c r="D16" s="79"/>
      <c r="E16" s="67"/>
      <c r="F16" s="80"/>
      <c r="G16" s="80"/>
      <c r="H16" s="80"/>
    </row>
    <row r="19" spans="1:7" ht="61.5" customHeight="1">
      <c r="A19" s="81" t="s">
        <v>77</v>
      </c>
      <c r="B19" s="81" t="s">
        <v>78</v>
      </c>
      <c r="C19" s="81" t="s">
        <v>79</v>
      </c>
      <c r="D19" s="81" t="s">
        <v>80</v>
      </c>
      <c r="E19" s="82" t="s">
        <v>81</v>
      </c>
      <c r="F19" s="81" t="s">
        <v>82</v>
      </c>
      <c r="G19" s="83"/>
    </row>
    <row r="20" spans="1:7" ht="15">
      <c r="A20" s="84">
        <v>1</v>
      </c>
      <c r="B20" s="85">
        <v>4930.000000000001</v>
      </c>
      <c r="C20" s="85">
        <v>13720.44</v>
      </c>
      <c r="D20" s="85">
        <v>15476.11</v>
      </c>
      <c r="E20" s="85">
        <v>15500</v>
      </c>
      <c r="F20" s="85">
        <f>B20+C20-D20</f>
        <v>3174.3300000000017</v>
      </c>
      <c r="G20" s="86"/>
    </row>
    <row r="21" spans="6:7" ht="12.75">
      <c r="F21" s="36"/>
      <c r="G21" s="36"/>
    </row>
    <row r="23" spans="1:5" ht="90">
      <c r="A23" s="81" t="s">
        <v>77</v>
      </c>
      <c r="B23" s="81" t="s">
        <v>83</v>
      </c>
      <c r="C23" s="81" t="s">
        <v>84</v>
      </c>
      <c r="D23" s="81" t="s">
        <v>85</v>
      </c>
      <c r="E23" s="81" t="s">
        <v>86</v>
      </c>
    </row>
    <row r="24" spans="1:5" ht="15">
      <c r="A24" s="87">
        <v>1</v>
      </c>
      <c r="B24" s="88">
        <v>-25300</v>
      </c>
      <c r="C24" s="88">
        <f>+D20+E20</f>
        <v>30976.11</v>
      </c>
      <c r="D24" s="88">
        <v>4040</v>
      </c>
      <c r="E24" s="88">
        <f>+B24+C24-D24</f>
        <v>1636.1100000000006</v>
      </c>
    </row>
    <row r="25" spans="1:5" ht="12.75">
      <c r="A25" s="36"/>
      <c r="B25" s="36"/>
      <c r="C25" s="89"/>
      <c r="D25" s="89"/>
      <c r="E25" s="50"/>
    </row>
    <row r="26" ht="12.75">
      <c r="B26" t="s">
        <v>87</v>
      </c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2011-03-25T07:07:04Z</dcterms:created>
  <dcterms:modified xsi:type="dcterms:W3CDTF">2011-04-12T12:43:06Z</dcterms:modified>
  <cp:category/>
  <cp:version/>
  <cp:contentType/>
  <cp:contentStatus/>
</cp:coreProperties>
</file>