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<sst xmlns="http://schemas.openxmlformats.org/spreadsheetml/2006/main" count="67" uniqueCount="61">
  <si>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</si>
  <si>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</si>
  <si>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</si>
  <si>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11/1 по ул. Д.Кожемякина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</si>
  <si>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</si>
  <si>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</si>
  <si>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</si>
  <si>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</si>
  <si>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</si>
  <si>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</si>
  <si>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</si>
  <si>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</si>
  <si>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</si>
  <si>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>ООО"ЦБИ"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</si>
  <si>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</si>
  <si>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</si>
  <si>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</si>
  <si>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</si>
  <si>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</si>
  <si>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</si>
  <si>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Задолженность населения на 01.01.2011г. (руб.)</t>
  </si>
  <si>
    <t>Наименование подрядчика</t>
  </si>
  <si>
    <t>Упр. и сод.общего им-ва</t>
  </si>
  <si>
    <t>ООО "УЮТ-СЕРВИС", договор управления № Н/2009-75 от 01.05.2009г.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</si>
  <si>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</si>
  <si>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</si>
  <si>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</si>
  <si>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</si>
  <si>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</si>
  <si>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</si>
  <si>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</si>
  <si>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</si>
  <si>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</si>
  <si>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</si>
  <si>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ООО"ПСФ"Энергорос"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</si>
  <si>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</si>
  <si>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</si>
  <si>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</si>
  <si>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</si>
  <si>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Общая задолженность по дому  на 01.01.2011г.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</si>
  <si>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</si>
  <si>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</si>
  <si>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</si>
  <si>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</si>
  <si>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11/1 по ул. Д.Кожемякина с 01.01.2010г. по 31.12.2010г.</t>
  </si>
  <si>
    <t>№                             п/п</t>
  </si>
  <si>
    <t>Остаток на 01.01.2010г., тыс.руб.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</si>
  <si>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</si>
  <si>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</si>
  <si>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</si>
  <si>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</si>
  <si>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01.01.2011г.,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</si>
  <si>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</si>
  <si>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</si>
  <si>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303.21</t>
    </r>
    <r>
      <rPr>
        <sz val="10"/>
        <rFont val="Arial Cyr"/>
        <family val="0"/>
      </rPr>
      <t xml:space="preserve"> тыс.рублей, в том числе:</t>
    </r>
  </si>
  <si>
    <t>ремонт кровли, очистка кровли и козырьков от наледи и снега - 13.72 т.р.</t>
  </si>
  <si>
    <t>ремонт системы ЦО - 18.88 т.р.</t>
  </si>
  <si>
    <t>ремонт лифта - 144.23 т.р.</t>
  </si>
  <si>
    <t>содержание аварийной службы - 88.26 т.р.</t>
  </si>
  <si>
    <t>пожарная декларация - 18.72 т.р.</t>
  </si>
  <si>
    <t>прочее - 19.4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</si>
</sst>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right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right" vertical="top" wrapText="1"/>
    </xf>
    <xf numFmtId="4" fontId="9" fillId="0" borderId="12" xfId="0" applyNumberFormat="1" applyFont="1" applyBorder="1" applyAlignment="1">
      <alignment vertical="top" wrapText="1"/>
    </xf>
    <xf numFmtId="4" fontId="9" fillId="0" borderId="1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12" fillId="0" borderId="15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right" vertical="top" wrapText="1"/>
    </xf>
    <xf numFmtId="4" fontId="8" fillId="0" borderId="15" xfId="0" applyNumberFormat="1" applyFont="1" applyBorder="1" applyAlignment="1">
      <alignment horizontal="right" vertical="top" wrapText="1"/>
    </xf>
    <xf numFmtId="0" fontId="8" fillId="0" borderId="15" xfId="0" applyFont="1" applyBorder="1" applyAlignment="1">
      <alignment vertical="top" wrapText="1"/>
    </xf>
    <xf numFmtId="4" fontId="3" fillId="0" borderId="15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12" fillId="33" borderId="16" xfId="0" applyFont="1" applyFill="1" applyBorder="1" applyAlignment="1">
      <alignment horizontal="center" vertical="top"/>
    </xf>
    <xf numFmtId="0" fontId="8" fillId="33" borderId="0" xfId="0" applyFont="1" applyFill="1" applyAlignment="1">
      <alignment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8" fillId="0" borderId="0" xfId="0" applyFont="1" applyAlignment="1">
      <alignment/>
    </xf>
    <xf numFmtId="0" fontId="32" fillId="0" borderId="0" xfId="52">
      <alignment/>
      <protection/>
    </xf>
    <xf numFmtId="0" fontId="32" fillId="0" borderId="17" xfId="52" applyBorder="1" applyAlignment="1">
      <alignment horizontal="center" vertical="center" wrapText="1"/>
      <protection/>
    </xf>
    <xf numFmtId="0" fontId="32" fillId="0" borderId="17" xfId="52" applyFont="1" applyBorder="1" applyAlignment="1">
      <alignment horizontal="center" vertical="center" wrapText="1"/>
      <protection/>
    </xf>
    <xf numFmtId="0" fontId="40" fillId="0" borderId="17" xfId="52" applyFont="1" applyBorder="1" applyAlignment="1">
      <alignment horizontal="center" vertical="center"/>
      <protection/>
    </xf>
    <xf numFmtId="0" fontId="32" fillId="0" borderId="0" xfId="52" applyBorder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2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7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7.875" style="39" customWidth="1"/>
    <col min="4" max="4" width="13.00390625" style="39" customWidth="1"/>
    <col min="5" max="5" width="12.125" style="39" customWidth="1"/>
    <col min="6" max="6" width="13.625" style="39" customWidth="1"/>
    <col min="7" max="7" width="11.625" style="39" customWidth="1"/>
    <col min="8" max="8" width="12.625" style="39" customWidth="1"/>
    <col min="9" max="9" width="21.875" style="39" customWidth="1"/>
    <col min="10" max="10" width="10.125" style="0" bestFit="1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2"/>
      <c r="D3" s="3"/>
      <c r="E3" s="4"/>
      <c r="F3" s="4"/>
      <c r="G3" s="4"/>
      <c r="H3" s="4"/>
      <c r="I3" s="5"/>
    </row>
    <row r="4" spans="3:9" ht="12.75" customHeight="1" hidden="1">
      <c r="C4" s="6"/>
      <c r="D4" s="6"/>
      <c r="E4" s="7"/>
      <c r="F4" s="7"/>
      <c r="G4" s="7"/>
      <c r="H4" s="7"/>
      <c r="I4" s="7"/>
    </row>
    <row r="5" spans="3:9" ht="14.25">
      <c r="C5" s="50" t="s">
        <v>1</v>
      </c>
      <c r="D5" s="50"/>
      <c r="E5" s="50"/>
      <c r="F5" s="50"/>
      <c r="G5" s="50"/>
      <c r="H5" s="50"/>
      <c r="I5" s="50"/>
    </row>
    <row r="6" spans="3:9" ht="12.75">
      <c r="C6" s="51" t="s">
        <v>2</v>
      </c>
      <c r="D6" s="51"/>
      <c r="E6" s="51"/>
      <c r="F6" s="51"/>
      <c r="G6" s="51"/>
      <c r="H6" s="51"/>
      <c r="I6" s="51"/>
    </row>
    <row r="7" spans="3:9" ht="13.5" thickBot="1">
      <c r="C7" s="51" t="s">
        <v>3</v>
      </c>
      <c r="D7" s="51"/>
      <c r="E7" s="51"/>
      <c r="F7" s="51"/>
      <c r="G7" s="51"/>
      <c r="H7" s="51"/>
      <c r="I7" s="51"/>
    </row>
    <row r="8" spans="3:9" ht="6" customHeight="1" hidden="1" thickBot="1">
      <c r="C8" s="52"/>
      <c r="D8" s="52"/>
      <c r="E8" s="52"/>
      <c r="F8" s="52"/>
      <c r="G8" s="52"/>
      <c r="H8" s="52"/>
      <c r="I8" s="52"/>
    </row>
    <row r="9" spans="3:9" ht="50.25" customHeight="1" thickBot="1">
      <c r="C9" s="8" t="s">
        <v>4</v>
      </c>
      <c r="D9" s="9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9" t="s">
        <v>10</v>
      </c>
    </row>
    <row r="10" spans="3:9" ht="12" customHeight="1" thickBot="1">
      <c r="C10" s="53" t="s">
        <v>11</v>
      </c>
      <c r="D10" s="54"/>
      <c r="E10" s="54"/>
      <c r="F10" s="54"/>
      <c r="G10" s="54"/>
      <c r="H10" s="54"/>
      <c r="I10" s="55"/>
    </row>
    <row r="11" spans="3:9" ht="13.5" customHeight="1" thickBot="1">
      <c r="C11" s="11" t="s">
        <v>12</v>
      </c>
      <c r="D11" s="12">
        <v>87844.16000000015</v>
      </c>
      <c r="E11" s="13">
        <f>2407704.58+129388.13</f>
        <v>2537092.71</v>
      </c>
      <c r="F11" s="13">
        <v>2473988.1</v>
      </c>
      <c r="G11" s="13">
        <f>+F11</f>
        <v>2473988.1</v>
      </c>
      <c r="H11" s="13">
        <f>+D11+E11-F11</f>
        <v>150948.77000000002</v>
      </c>
      <c r="I11" s="56" t="s">
        <v>13</v>
      </c>
    </row>
    <row r="12" spans="3:9" ht="13.5" customHeight="1" thickBot="1">
      <c r="C12" s="11" t="s">
        <v>14</v>
      </c>
      <c r="D12" s="12">
        <v>34176.91000000003</v>
      </c>
      <c r="E12" s="14">
        <f>836752.53-90333.11</f>
        <v>746419.42</v>
      </c>
      <c r="F12" s="14">
        <v>727257.75</v>
      </c>
      <c r="G12" s="13">
        <f>+F12</f>
        <v>727257.75</v>
      </c>
      <c r="H12" s="13">
        <f>+D12+E12-F12</f>
        <v>53338.580000000075</v>
      </c>
      <c r="I12" s="60"/>
    </row>
    <row r="13" spans="3:9" ht="13.5" customHeight="1" thickBot="1">
      <c r="C13" s="11" t="s">
        <v>15</v>
      </c>
      <c r="D13" s="12">
        <v>20364.540000000008</v>
      </c>
      <c r="E13" s="14">
        <f>462835.44-33615.25</f>
        <v>429220.19</v>
      </c>
      <c r="F13" s="14">
        <v>419629.54</v>
      </c>
      <c r="G13" s="13">
        <f>+F13</f>
        <v>419629.54</v>
      </c>
      <c r="H13" s="13">
        <f>+D13+E13-F13</f>
        <v>29955.190000000002</v>
      </c>
      <c r="I13" s="56" t="s">
        <v>16</v>
      </c>
    </row>
    <row r="14" spans="3:9" ht="13.5" customHeight="1" thickBot="1">
      <c r="C14" s="11" t="s">
        <v>17</v>
      </c>
      <c r="D14" s="12">
        <v>10515.330000000002</v>
      </c>
      <c r="E14" s="14">
        <f>87862.86-9263.64+154755.38-11239.67</f>
        <v>222114.93</v>
      </c>
      <c r="F14" s="14">
        <f>76605.22+140308.81</f>
        <v>216914.03</v>
      </c>
      <c r="G14" s="13">
        <f>+F14</f>
        <v>216914.03</v>
      </c>
      <c r="H14" s="13">
        <f>+D14+E14-F14</f>
        <v>15716.23000000001</v>
      </c>
      <c r="I14" s="57"/>
    </row>
    <row r="15" spans="3:9" ht="13.5" thickBot="1">
      <c r="C15" s="11" t="s">
        <v>18</v>
      </c>
      <c r="D15" s="15">
        <f>SUM(D11:D14)</f>
        <v>152900.94000000018</v>
      </c>
      <c r="E15" s="15">
        <f>SUM(E11:E14)</f>
        <v>3934847.25</v>
      </c>
      <c r="F15" s="15">
        <f>SUM(F11:F14)</f>
        <v>3837789.42</v>
      </c>
      <c r="G15" s="15">
        <f>SUM(G11:G14)</f>
        <v>3837789.42</v>
      </c>
      <c r="H15" s="15">
        <f>SUM(H11:H14)</f>
        <v>249958.7700000001</v>
      </c>
      <c r="I15" s="16"/>
    </row>
    <row r="16" spans="3:9" ht="13.5" customHeight="1" thickBot="1">
      <c r="C16" s="45" t="s">
        <v>19</v>
      </c>
      <c r="D16" s="45"/>
      <c r="E16" s="45"/>
      <c r="F16" s="45"/>
      <c r="G16" s="45"/>
      <c r="H16" s="45"/>
      <c r="I16" s="45"/>
    </row>
    <row r="17" spans="3:9" ht="48" customHeight="1" thickBot="1">
      <c r="C17" s="17" t="s">
        <v>4</v>
      </c>
      <c r="D17" s="9" t="s">
        <v>5</v>
      </c>
      <c r="E17" s="10" t="s">
        <v>6</v>
      </c>
      <c r="F17" s="10" t="s">
        <v>7</v>
      </c>
      <c r="G17" s="10" t="s">
        <v>8</v>
      </c>
      <c r="H17" s="10" t="s">
        <v>20</v>
      </c>
      <c r="I17" s="18" t="s">
        <v>21</v>
      </c>
    </row>
    <row r="18" spans="3:9" ht="18" customHeight="1" thickBot="1">
      <c r="C18" s="8" t="s">
        <v>22</v>
      </c>
      <c r="D18" s="19">
        <v>63748.1100000001</v>
      </c>
      <c r="E18" s="20">
        <f>1456877.81-51.33+51.33</f>
        <v>1456877.81</v>
      </c>
      <c r="F18" s="20">
        <f>1429397.82+971.35</f>
        <v>1430369.1700000002</v>
      </c>
      <c r="G18" s="20">
        <f>+F18</f>
        <v>1430369.1700000002</v>
      </c>
      <c r="H18" s="20">
        <f>+D18+E18-F18</f>
        <v>90256.75</v>
      </c>
      <c r="I18" s="58" t="s">
        <v>23</v>
      </c>
    </row>
    <row r="19" spans="3:10" ht="20.25" customHeight="1" thickBot="1">
      <c r="C19" s="11" t="s">
        <v>24</v>
      </c>
      <c r="D19" s="12">
        <v>25378.04999999999</v>
      </c>
      <c r="E19" s="13">
        <v>528318.01</v>
      </c>
      <c r="F19" s="13">
        <f>520878.37</f>
        <v>520878.37</v>
      </c>
      <c r="G19" s="21">
        <v>303206.67</v>
      </c>
      <c r="H19" s="20">
        <f aca="true" t="shared" si="0" ref="H19:H25">+D19+E19-F19</f>
        <v>32817.69000000006</v>
      </c>
      <c r="I19" s="59"/>
      <c r="J19" s="22"/>
    </row>
    <row r="20" spans="3:9" ht="13.5" customHeight="1" hidden="1" thickBot="1">
      <c r="C20" s="17" t="s">
        <v>25</v>
      </c>
      <c r="D20" s="23">
        <v>0</v>
      </c>
      <c r="E20" s="13"/>
      <c r="F20" s="13"/>
      <c r="G20" s="20">
        <f aca="true" t="shared" si="1" ref="G20:G25">+F20</f>
        <v>0</v>
      </c>
      <c r="H20" s="20">
        <f t="shared" si="0"/>
        <v>0</v>
      </c>
      <c r="I20" s="24"/>
    </row>
    <row r="21" spans="3:9" ht="23.25" thickBot="1">
      <c r="C21" s="11" t="s">
        <v>26</v>
      </c>
      <c r="D21" s="12">
        <v>11351.24000000002</v>
      </c>
      <c r="E21" s="13">
        <v>253321.87</v>
      </c>
      <c r="F21" s="13">
        <v>249684.34</v>
      </c>
      <c r="G21" s="20">
        <f t="shared" si="1"/>
        <v>249684.34</v>
      </c>
      <c r="H21" s="20">
        <f t="shared" si="0"/>
        <v>14988.76999999999</v>
      </c>
      <c r="I21" s="25" t="s">
        <v>27</v>
      </c>
    </row>
    <row r="22" spans="3:9" ht="13.5" thickBot="1">
      <c r="C22" s="11" t="s">
        <v>28</v>
      </c>
      <c r="D22" s="12">
        <v>10416.289999999979</v>
      </c>
      <c r="E22" s="13">
        <v>371916.02</v>
      </c>
      <c r="F22" s="13">
        <v>359518.57</v>
      </c>
      <c r="G22" s="20">
        <f t="shared" si="1"/>
        <v>359518.57</v>
      </c>
      <c r="H22" s="20">
        <f t="shared" si="0"/>
        <v>22813.73999999999</v>
      </c>
      <c r="I22" s="24" t="s">
        <v>29</v>
      </c>
    </row>
    <row r="23" spans="3:9" ht="26.25" customHeight="1" thickBot="1">
      <c r="C23" s="11" t="s">
        <v>30</v>
      </c>
      <c r="D23" s="26">
        <v>591.6999999999998</v>
      </c>
      <c r="E23" s="14">
        <v>13547.75</v>
      </c>
      <c r="F23" s="14">
        <f>13300.39-0.18</f>
        <v>13300.21</v>
      </c>
      <c r="G23" s="20">
        <f t="shared" si="1"/>
        <v>13300.21</v>
      </c>
      <c r="H23" s="20">
        <f>+D23+E23-F23</f>
        <v>839.2400000000016</v>
      </c>
      <c r="I23" s="24" t="s">
        <v>31</v>
      </c>
    </row>
    <row r="24" spans="3:9" ht="13.5" customHeight="1" thickBot="1">
      <c r="C24" s="17" t="s">
        <v>32</v>
      </c>
      <c r="D24" s="27">
        <v>0</v>
      </c>
      <c r="E24" s="28">
        <f>199212.03-3261.64</f>
        <v>195950.38999999998</v>
      </c>
      <c r="F24" s="28">
        <v>182766.5</v>
      </c>
      <c r="G24" s="20">
        <f t="shared" si="1"/>
        <v>182766.5</v>
      </c>
      <c r="H24" s="20">
        <f>+D24+E24-F24</f>
        <v>13183.889999999985</v>
      </c>
      <c r="I24" s="24"/>
    </row>
    <row r="25" spans="3:9" ht="17.25" customHeight="1" thickBot="1">
      <c r="C25" s="11" t="s">
        <v>33</v>
      </c>
      <c r="D25" s="12">
        <v>3195.8800000000047</v>
      </c>
      <c r="E25" s="14">
        <v>66501.44</v>
      </c>
      <c r="F25" s="14">
        <v>65566.43</v>
      </c>
      <c r="G25" s="20">
        <f t="shared" si="1"/>
        <v>65566.43</v>
      </c>
      <c r="H25" s="20">
        <f t="shared" si="0"/>
        <v>4130.890000000014</v>
      </c>
      <c r="I25" s="24" t="s">
        <v>34</v>
      </c>
    </row>
    <row r="26" spans="3:9" s="31" customFormat="1" ht="17.25" customHeight="1" thickBot="1">
      <c r="C26" s="11" t="s">
        <v>18</v>
      </c>
      <c r="D26" s="29">
        <f>SUM(D18:D25)</f>
        <v>114681.27000000009</v>
      </c>
      <c r="E26" s="15">
        <f>SUM(E18:E25)</f>
        <v>2886433.29</v>
      </c>
      <c r="F26" s="15">
        <f>SUM(F18:F25)</f>
        <v>2822083.59</v>
      </c>
      <c r="G26" s="15">
        <f>SUM(G18:G25)</f>
        <v>2604411.89</v>
      </c>
      <c r="H26" s="15">
        <f>SUM(H18:H25)</f>
        <v>179030.97000000003</v>
      </c>
      <c r="I26" s="30"/>
    </row>
    <row r="27" spans="3:9" ht="13.5" customHeight="1" thickBot="1">
      <c r="C27" s="46" t="s">
        <v>35</v>
      </c>
      <c r="D27" s="46"/>
      <c r="E27" s="46"/>
      <c r="F27" s="46"/>
      <c r="G27" s="46"/>
      <c r="H27" s="46"/>
      <c r="I27" s="46"/>
    </row>
    <row r="28" spans="3:9" ht="26.25" customHeight="1" thickBot="1">
      <c r="C28" s="32" t="s">
        <v>36</v>
      </c>
      <c r="D28" s="47" t="s">
        <v>37</v>
      </c>
      <c r="E28" s="48"/>
      <c r="F28" s="48"/>
      <c r="G28" s="48"/>
      <c r="H28" s="49"/>
      <c r="I28" s="33" t="s">
        <v>38</v>
      </c>
    </row>
    <row r="29" spans="3:9" ht="12.75" customHeight="1" hidden="1">
      <c r="C29" s="34"/>
      <c r="D29" s="34"/>
      <c r="E29" s="34"/>
      <c r="F29" s="34"/>
      <c r="G29" s="34"/>
      <c r="H29" s="34"/>
      <c r="I29" s="34"/>
    </row>
    <row r="30" spans="3:9" ht="12.75" customHeight="1" hidden="1">
      <c r="C30" s="34"/>
      <c r="D30" s="34"/>
      <c r="E30" s="34"/>
      <c r="F30" s="34"/>
      <c r="G30" s="34"/>
      <c r="H30" s="34"/>
      <c r="I30" s="34"/>
    </row>
    <row r="31" spans="3:9" ht="12.75" customHeight="1" hidden="1">
      <c r="C31" s="34"/>
      <c r="D31" s="34"/>
      <c r="E31" s="34"/>
      <c r="F31" s="34"/>
      <c r="G31" s="34"/>
      <c r="H31" s="34"/>
      <c r="I31" s="34"/>
    </row>
    <row r="32" spans="3:9" ht="12.75" customHeight="1" hidden="1">
      <c r="C32" s="34"/>
      <c r="D32" s="34"/>
      <c r="E32" s="34"/>
      <c r="F32" s="34"/>
      <c r="G32" s="34"/>
      <c r="H32" s="34"/>
      <c r="I32" s="34"/>
    </row>
    <row r="33" spans="3:9" ht="12.75" customHeight="1" hidden="1">
      <c r="C33" s="34"/>
      <c r="D33" s="34"/>
      <c r="E33" s="34"/>
      <c r="F33" s="34"/>
      <c r="G33" s="34"/>
      <c r="H33" s="34"/>
      <c r="I33" s="34"/>
    </row>
    <row r="34" spans="3:9" ht="12.75" customHeight="1" hidden="1">
      <c r="C34" s="34"/>
      <c r="D34" s="34"/>
      <c r="E34" s="34"/>
      <c r="F34" s="34"/>
      <c r="G34" s="34"/>
      <c r="H34" s="34"/>
      <c r="I34" s="34"/>
    </row>
    <row r="35" spans="3:9" ht="19.5" customHeight="1">
      <c r="C35" s="35" t="s">
        <v>39</v>
      </c>
      <c r="D35" s="35"/>
      <c r="E35" s="35"/>
      <c r="F35" s="35"/>
      <c r="G35" s="35"/>
      <c r="H35" s="36">
        <f>+H15+H26+H28</f>
        <v>428989.7400000001</v>
      </c>
      <c r="I35" s="34"/>
    </row>
    <row r="36" spans="3:9" ht="13.5" customHeight="1">
      <c r="C36" s="37" t="s">
        <v>40</v>
      </c>
      <c r="D36" s="37"/>
      <c r="E36" s="34"/>
      <c r="F36" s="34"/>
      <c r="G36" s="34"/>
      <c r="H36" s="34"/>
      <c r="I36" s="34"/>
    </row>
    <row r="37" spans="3:9" ht="12.75" customHeight="1">
      <c r="C37" s="38" t="s">
        <v>41</v>
      </c>
      <c r="D37" s="34"/>
      <c r="E37" s="34"/>
      <c r="F37" s="34"/>
      <c r="G37" s="34"/>
      <c r="H37" s="34"/>
      <c r="I37" s="34"/>
    </row>
  </sheetData>
  <sheetProtection/>
  <mergeCells count="11">
    <mergeCell ref="C5:I5"/>
    <mergeCell ref="C6:I6"/>
    <mergeCell ref="C7:I7"/>
    <mergeCell ref="C8:I8"/>
    <mergeCell ref="C10:I10"/>
    <mergeCell ref="I11:I12"/>
    <mergeCell ref="I13:I14"/>
    <mergeCell ref="C16:I16"/>
    <mergeCell ref="I18:I19"/>
    <mergeCell ref="C27:I27"/>
    <mergeCell ref="D28:H28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="115" zoomScaleSheetLayoutView="115" zoomScalePageLayoutView="0" workbookViewId="0" topLeftCell="A1">
      <selection activeCell="A1" sqref="A1:H1"/>
    </sheetView>
  </sheetViews>
  <sheetFormatPr defaultColWidth="9.00390625" defaultRowHeight="12.75"/>
  <cols>
    <col min="1" max="1" width="4.625" style="40" customWidth="1"/>
    <col min="2" max="2" width="13.25390625" style="40" customWidth="1"/>
    <col min="3" max="3" width="13.875" style="40" customWidth="1"/>
    <col min="4" max="4" width="14.00390625" style="40" customWidth="1"/>
    <col min="5" max="5" width="13.875" style="40" customWidth="1"/>
    <col min="6" max="6" width="14.875" style="40" customWidth="1"/>
    <col min="7" max="7" width="15.875" style="40" customWidth="1"/>
    <col min="8" max="8" width="14.25390625" style="40" customWidth="1"/>
    <col min="9" max="16384" width="9.125" style="40" customWidth="1"/>
  </cols>
  <sheetData>
    <row r="1" spans="1:8" ht="15">
      <c r="A1" s="61" t="s">
        <v>42</v>
      </c>
      <c r="B1" s="61"/>
      <c r="C1" s="61"/>
      <c r="D1" s="61"/>
      <c r="E1" s="61"/>
      <c r="F1" s="61"/>
      <c r="G1" s="61"/>
      <c r="H1" s="61"/>
    </row>
    <row r="2" spans="1:8" ht="15">
      <c r="A2" s="61" t="s">
        <v>43</v>
      </c>
      <c r="B2" s="61"/>
      <c r="C2" s="61"/>
      <c r="D2" s="61"/>
      <c r="E2" s="61"/>
      <c r="F2" s="61"/>
      <c r="G2" s="61"/>
      <c r="H2" s="61"/>
    </row>
    <row r="3" spans="1:8" ht="15">
      <c r="A3" s="61" t="s">
        <v>44</v>
      </c>
      <c r="B3" s="61"/>
      <c r="C3" s="61"/>
      <c r="D3" s="61"/>
      <c r="E3" s="61"/>
      <c r="F3" s="61"/>
      <c r="G3" s="61"/>
      <c r="H3" s="61"/>
    </row>
    <row r="4" spans="1:8" ht="60">
      <c r="A4" s="41" t="s">
        <v>45</v>
      </c>
      <c r="B4" s="42" t="s">
        <v>46</v>
      </c>
      <c r="C4" s="42" t="s">
        <v>47</v>
      </c>
      <c r="D4" s="42" t="s">
        <v>48</v>
      </c>
      <c r="E4" s="42" t="s">
        <v>49</v>
      </c>
      <c r="F4" s="42" t="s">
        <v>50</v>
      </c>
      <c r="G4" s="42" t="s">
        <v>51</v>
      </c>
      <c r="H4" s="41" t="s">
        <v>52</v>
      </c>
    </row>
    <row r="5" spans="1:8" ht="15">
      <c r="A5" s="43" t="s">
        <v>53</v>
      </c>
      <c r="B5" s="43">
        <v>83.16</v>
      </c>
      <c r="C5" s="43">
        <v>528.32</v>
      </c>
      <c r="D5" s="43">
        <v>520.88</v>
      </c>
      <c r="E5" s="43">
        <v>4.32</v>
      </c>
      <c r="F5" s="43">
        <v>303.21</v>
      </c>
      <c r="G5" s="43">
        <v>32.82</v>
      </c>
      <c r="H5" s="43">
        <f>B5+C5+E5-F5</f>
        <v>312.5900000000001</v>
      </c>
    </row>
    <row r="7" ht="15">
      <c r="A7" s="40" t="s">
        <v>54</v>
      </c>
    </row>
    <row r="8" spans="1:5" ht="15">
      <c r="A8" s="40" t="s">
        <v>55</v>
      </c>
      <c r="C8" s="44"/>
      <c r="D8" s="44"/>
      <c r="E8" s="44"/>
    </row>
    <row r="9" ht="15">
      <c r="A9" s="40" t="s">
        <v>56</v>
      </c>
    </row>
    <row r="10" ht="15">
      <c r="A10" s="40" t="s">
        <v>57</v>
      </c>
    </row>
    <row r="11" ht="15">
      <c r="A11" s="40" t="s">
        <v>58</v>
      </c>
    </row>
    <row r="12" ht="15">
      <c r="A12" s="40" t="s">
        <v>59</v>
      </c>
    </row>
    <row r="13" ht="15">
      <c r="A13" s="40" t="s">
        <v>60</v>
      </c>
    </row>
  </sheetData>
  <sheetProtection/>
  <mergeCells count="3">
    <mergeCell ref="A1:H1"/>
    <mergeCell ref="A2:H2"/>
    <mergeCell ref="A3:H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2011-03-25T07:13:31Z</dcterms:created>
  <dcterms:modified xsi:type="dcterms:W3CDTF">2011-04-12T12:56:29Z</dcterms:modified>
  <cp:category/>
  <cp:version/>
  <cp:contentType/>
  <cp:contentStatus/>
</cp:coreProperties>
</file>