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<sst xmlns="http://schemas.openxmlformats.org/spreadsheetml/2006/main" count="96" uniqueCount="87">
  <si>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</si>
  <si>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</si>
  <si>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</si>
  <si>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</si>
  <si>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</si>
  <si>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</si>
  <si>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</si>
  <si>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</si>
  <si>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</si>
  <si>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</si>
  <si>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</si>
  <si>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</si>
  <si>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</si>
  <si>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</si>
  <si>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</si>
  <si>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</si>
  <si>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</si>
  <si>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</si>
  <si>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</si>
  <si>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</si>
  <si>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</si>
  <si>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</si>
  <si>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</si>
  <si>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</si>
  <si>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</si>
  <si>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</si>
  <si>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</si>
  <si>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</si>
  <si>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</si>
  <si>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</si>
  <si>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</si>
  <si>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</si>
  <si>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</si>
  <si>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</si>
  <si>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</si>
  <si>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</si>
  <si>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</si>
  <si>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</si>
  <si>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</si>
  <si>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</si>
  <si>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</si>
  <si>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</si>
  <si>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</si>
  <si>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</si>
  <si>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</si>
  <si>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</si>
  <si>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</si>
  <si>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</si>
  <si>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ул.Березовая,д.10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</si>
  <si>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</si>
  <si>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</si>
  <si>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</si>
  <si>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</si>
  <si>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</si>
  <si>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</si>
  <si>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10 по ул. Березовая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</si>
  <si>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</si>
  <si>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</si>
  <si>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</si>
  <si>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</si>
  <si>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</si>
  <si>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Н/2008-30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</si>
  <si>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</si>
  <si>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</si>
  <si>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</si>
  <si>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</si>
  <si>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10 по ул. Березовая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</si>
  <si>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</si>
  <si>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</si>
  <si>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</si>
  <si>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42.81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</si>
  <si>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- 0.98 т.р.</t>
  </si>
  <si>
    <t>уборка чердака от ТБО и КГО - 6.10 т.р.</t>
  </si>
  <si>
    <t>замеры сопротивления изоляции - 19.07 т.р.</t>
  </si>
  <si>
    <t>установка магнитных фильтров - 14.46 т.р.</t>
  </si>
  <si>
    <t>монтаж труб - 1.24 т.р.</t>
  </si>
  <si>
    <t>прочее - 0.96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</si>
  <si>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декабрь 2011г.  по адресу мкр.Сертолово-2, ул. Березовая, д. 10</t>
  </si>
  <si>
    <t>установка т/о узлов учета теп/энергии</t>
  </si>
  <si>
    <t>2 шт.</t>
  </si>
  <si>
    <t>утепление чердачного перекрытия</t>
  </si>
  <si>
    <t>390 кв.м.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</si>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</sst>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57" hidden="1" customWidth="1"/>
    <col min="2" max="2" width="9.125" style="57" hidden="1" customWidth="1"/>
    <col min="3" max="3" width="30.75390625" style="92" customWidth="1"/>
    <col min="4" max="4" width="14.375" style="92" customWidth="1"/>
    <col min="5" max="5" width="11.875" style="92" customWidth="1"/>
    <col min="6" max="6" width="13.25390625" style="92" customWidth="1"/>
    <col min="7" max="7" width="11.875" style="92" customWidth="1"/>
    <col min="8" max="8" width="14.375" style="92" customWidth="1"/>
    <col min="9" max="9" width="21.00390625" style="92" customWidth="1"/>
    <col min="10" max="16384" width="9.125" style="57" customWidth="1"/>
  </cols>
  <sheetData>
    <row r="1" spans="3:9" ht="12.75" customHeight="1" hidden="1">
      <c r="C1" s="58"/>
      <c r="D1" s="58"/>
      <c r="E1" s="58"/>
      <c r="F1" s="58"/>
      <c r="G1" s="58"/>
      <c r="H1" s="58"/>
      <c r="I1" s="58"/>
    </row>
    <row r="2" spans="3:9" ht="13.5" customHeight="1" hidden="1" thickBot="1">
      <c r="C2" s="58"/>
      <c r="D2" s="58"/>
      <c r="E2" s="58" t="s">
        <v>0</v>
      </c>
      <c r="F2" s="58"/>
      <c r="G2" s="58"/>
      <c r="H2" s="58"/>
      <c r="I2" s="58"/>
    </row>
    <row r="3" spans="3:9" ht="12.75" customHeight="1" hidden="1" thickBot="1">
      <c r="C3" s="59"/>
      <c r="D3" s="59"/>
      <c r="E3" s="60"/>
      <c r="F3" s="60"/>
      <c r="G3" s="60"/>
      <c r="H3" s="60"/>
      <c r="I3" s="60"/>
    </row>
    <row r="4" spans="3:9" ht="12.75" customHeight="1" hidden="1">
      <c r="C4" s="59"/>
      <c r="D4" s="59"/>
      <c r="E4" s="60"/>
      <c r="F4" s="60"/>
      <c r="G4" s="60"/>
      <c r="H4" s="60"/>
      <c r="I4" s="60"/>
    </row>
    <row r="5" spans="3:9" ht="14.25">
      <c r="C5" s="61" t="s">
        <v>1</v>
      </c>
      <c r="D5" s="61"/>
      <c r="E5" s="61"/>
      <c r="F5" s="61"/>
      <c r="G5" s="61"/>
      <c r="H5" s="61"/>
      <c r="I5" s="61"/>
    </row>
    <row r="6" spans="3:9" ht="12.75">
      <c r="C6" s="62" t="s">
        <v>2</v>
      </c>
      <c r="D6" s="62"/>
      <c r="E6" s="62"/>
      <c r="F6" s="62"/>
      <c r="G6" s="62"/>
      <c r="H6" s="62"/>
      <c r="I6" s="62"/>
    </row>
    <row r="7" spans="3:9" ht="12.75">
      <c r="C7" s="62" t="s">
        <v>55</v>
      </c>
      <c r="D7" s="62"/>
      <c r="E7" s="62"/>
      <c r="F7" s="62"/>
      <c r="G7" s="62"/>
      <c r="H7" s="62"/>
      <c r="I7" s="62"/>
    </row>
    <row r="8" spans="3:9" ht="6" customHeight="1" thickBot="1">
      <c r="C8" s="63"/>
      <c r="D8" s="63"/>
      <c r="E8" s="63"/>
      <c r="F8" s="63"/>
      <c r="G8" s="63"/>
      <c r="H8" s="63"/>
      <c r="I8" s="63"/>
    </row>
    <row r="9" spans="3:9" ht="50.25" customHeight="1" thickBot="1">
      <c r="C9" s="64" t="s">
        <v>3</v>
      </c>
      <c r="D9" s="65" t="s">
        <v>56</v>
      </c>
      <c r="E9" s="66" t="s">
        <v>57</v>
      </c>
      <c r="F9" s="66" t="s">
        <v>58</v>
      </c>
      <c r="G9" s="66" t="s">
        <v>4</v>
      </c>
      <c r="H9" s="66" t="s">
        <v>59</v>
      </c>
      <c r="I9" s="65" t="s">
        <v>5</v>
      </c>
    </row>
    <row r="10" spans="3:9" ht="13.5" customHeight="1" thickBot="1">
      <c r="C10" s="67" t="s">
        <v>6</v>
      </c>
      <c r="D10" s="51"/>
      <c r="E10" s="51"/>
      <c r="F10" s="51"/>
      <c r="G10" s="51"/>
      <c r="H10" s="51"/>
      <c r="I10" s="68"/>
    </row>
    <row r="11" spans="3:9" ht="13.5" customHeight="1" thickBot="1">
      <c r="C11" s="69" t="s">
        <v>7</v>
      </c>
      <c r="D11" s="70">
        <v>4726.630000000034</v>
      </c>
      <c r="E11" s="71">
        <v>183177.12</v>
      </c>
      <c r="F11" s="71">
        <v>184138.99</v>
      </c>
      <c r="G11" s="71">
        <f>+E11</f>
        <v>183177.12</v>
      </c>
      <c r="H11" s="71">
        <f>+D11+E11-F11</f>
        <v>3764.7600000000384</v>
      </c>
      <c r="I11" s="72" t="s">
        <v>60</v>
      </c>
    </row>
    <row r="12" spans="3:9" ht="13.5" customHeight="1" hidden="1" thickBot="1">
      <c r="C12" s="69" t="s">
        <v>8</v>
      </c>
      <c r="D12" s="70"/>
      <c r="E12" s="73"/>
      <c r="F12" s="73"/>
      <c r="G12" s="71">
        <f>+E12</f>
        <v>0</v>
      </c>
      <c r="H12" s="71">
        <f>+D12+E12-F12</f>
        <v>0</v>
      </c>
      <c r="I12" s="74"/>
    </row>
    <row r="13" spans="3:9" ht="13.5" customHeight="1" thickBot="1">
      <c r="C13" s="69" t="s">
        <v>9</v>
      </c>
      <c r="D13" s="70">
        <v>2352.1199999999953</v>
      </c>
      <c r="E13" s="73">
        <f>58092.4-457.52</f>
        <v>57634.880000000005</v>
      </c>
      <c r="F13" s="73">
        <v>58857.51</v>
      </c>
      <c r="G13" s="71">
        <f>+E13</f>
        <v>57634.880000000005</v>
      </c>
      <c r="H13" s="71">
        <f>+D13+E13-F13</f>
        <v>1129.489999999998</v>
      </c>
      <c r="I13" s="74"/>
    </row>
    <row r="14" spans="3:9" ht="13.5" customHeight="1" thickBot="1">
      <c r="C14" s="69" t="s">
        <v>10</v>
      </c>
      <c r="D14" s="70">
        <v>786.4900000000016</v>
      </c>
      <c r="E14" s="73">
        <f>19561.94-154.11</f>
        <v>19407.829999999998</v>
      </c>
      <c r="F14" s="73">
        <v>19813.87</v>
      </c>
      <c r="G14" s="71">
        <f>+E14</f>
        <v>19407.829999999998</v>
      </c>
      <c r="H14" s="71">
        <f>+D14+E14-F14</f>
        <v>380.4500000000007</v>
      </c>
      <c r="I14" s="75"/>
    </row>
    <row r="15" spans="3:9" ht="13.5" customHeight="1" thickBot="1">
      <c r="C15" s="69" t="s">
        <v>11</v>
      </c>
      <c r="D15" s="76">
        <f>SUM(D11:D14)</f>
        <v>7865.240000000031</v>
      </c>
      <c r="E15" s="76">
        <f>SUM(E11:E14)</f>
        <v>260219.83</v>
      </c>
      <c r="F15" s="76">
        <f>SUM(F11:F14)</f>
        <v>262810.37</v>
      </c>
      <c r="G15" s="76">
        <f>SUM(G11:G14)</f>
        <v>260219.83</v>
      </c>
      <c r="H15" s="76">
        <f>SUM(H11:H14)</f>
        <v>5274.700000000037</v>
      </c>
      <c r="I15" s="77"/>
    </row>
    <row r="16" spans="3:9" ht="13.5" customHeight="1" thickBot="1">
      <c r="C16" s="51" t="s">
        <v>12</v>
      </c>
      <c r="D16" s="51"/>
      <c r="E16" s="51"/>
      <c r="F16" s="51"/>
      <c r="G16" s="51"/>
      <c r="H16" s="51"/>
      <c r="I16" s="51"/>
    </row>
    <row r="17" spans="3:9" ht="39.75" customHeight="1" thickBot="1">
      <c r="C17" s="78" t="s">
        <v>3</v>
      </c>
      <c r="D17" s="65" t="s">
        <v>56</v>
      </c>
      <c r="E17" s="66" t="s">
        <v>57</v>
      </c>
      <c r="F17" s="66" t="s">
        <v>58</v>
      </c>
      <c r="G17" s="66" t="s">
        <v>4</v>
      </c>
      <c r="H17" s="66" t="s">
        <v>59</v>
      </c>
      <c r="I17" s="79" t="s">
        <v>13</v>
      </c>
    </row>
    <row r="18" spans="3:9" ht="17.25" customHeight="1" thickBot="1">
      <c r="C18" s="64" t="s">
        <v>14</v>
      </c>
      <c r="D18" s="80">
        <v>1995.9700000000012</v>
      </c>
      <c r="E18" s="81">
        <v>88903.2</v>
      </c>
      <c r="F18" s="81">
        <v>89071.99</v>
      </c>
      <c r="G18" s="81">
        <f>+E18</f>
        <v>88903.2</v>
      </c>
      <c r="H18" s="81">
        <f>+D18+E18-F18</f>
        <v>1827.179999999993</v>
      </c>
      <c r="I18" s="82" t="s">
        <v>61</v>
      </c>
    </row>
    <row r="19" spans="3:9" ht="18.75" customHeight="1" thickBot="1">
      <c r="C19" s="69" t="s">
        <v>15</v>
      </c>
      <c r="D19" s="70">
        <v>1461.070000000007</v>
      </c>
      <c r="E19" s="71">
        <f>16823.04+11193.84</f>
        <v>28016.88</v>
      </c>
      <c r="F19" s="71">
        <f>11581.24+17320.89</f>
        <v>28902.129999999997</v>
      </c>
      <c r="G19" s="81">
        <v>42813.72</v>
      </c>
      <c r="H19" s="81">
        <f aca="true" t="shared" si="0" ref="H19:H25">+D19+E19-F19</f>
        <v>575.8200000000106</v>
      </c>
      <c r="I19" s="83"/>
    </row>
    <row r="20" spans="3:9" ht="13.5" customHeight="1" thickBot="1">
      <c r="C20" s="78" t="s">
        <v>16</v>
      </c>
      <c r="D20" s="84">
        <v>578.7800000000007</v>
      </c>
      <c r="E20" s="71">
        <v>14138.4</v>
      </c>
      <c r="F20" s="71">
        <v>14325.02</v>
      </c>
      <c r="G20" s="81">
        <v>29148</v>
      </c>
      <c r="H20" s="81">
        <f t="shared" si="0"/>
        <v>392.15999999999985</v>
      </c>
      <c r="I20" s="85"/>
    </row>
    <row r="21" spans="3:9" ht="22.5" customHeight="1" hidden="1" thickBot="1">
      <c r="C21" s="69" t="s">
        <v>17</v>
      </c>
      <c r="D21" s="70">
        <v>0</v>
      </c>
      <c r="E21" s="71"/>
      <c r="F21" s="71"/>
      <c r="G21" s="81">
        <f>+E21</f>
        <v>0</v>
      </c>
      <c r="H21" s="81">
        <f t="shared" si="0"/>
        <v>0</v>
      </c>
      <c r="I21" s="85" t="s">
        <v>62</v>
      </c>
    </row>
    <row r="22" spans="3:9" ht="13.5" customHeight="1" thickBot="1">
      <c r="C22" s="69" t="s">
        <v>18</v>
      </c>
      <c r="D22" s="70">
        <v>593.8600000000006</v>
      </c>
      <c r="E22" s="71">
        <v>21870</v>
      </c>
      <c r="F22" s="71">
        <v>22014.37</v>
      </c>
      <c r="G22" s="81">
        <f>+E22</f>
        <v>21870</v>
      </c>
      <c r="H22" s="81">
        <f t="shared" si="0"/>
        <v>449.4900000000016</v>
      </c>
      <c r="I22" s="86" t="s">
        <v>19</v>
      </c>
    </row>
    <row r="23" spans="3:9" ht="13.5" customHeight="1" hidden="1" thickBot="1">
      <c r="C23" s="69" t="s">
        <v>20</v>
      </c>
      <c r="D23" s="70">
        <v>0</v>
      </c>
      <c r="E23" s="87"/>
      <c r="F23" s="87"/>
      <c r="G23" s="81">
        <f>+E23</f>
        <v>0</v>
      </c>
      <c r="H23" s="81">
        <f t="shared" si="0"/>
        <v>0</v>
      </c>
      <c r="I23" s="86" t="s">
        <v>63</v>
      </c>
    </row>
    <row r="24" spans="3:9" ht="13.5" customHeight="1" thickBot="1">
      <c r="C24" s="78" t="s">
        <v>21</v>
      </c>
      <c r="D24" s="70">
        <v>377.34999999999854</v>
      </c>
      <c r="E24" s="87">
        <v>12548.61</v>
      </c>
      <c r="F24" s="87">
        <v>12667.58</v>
      </c>
      <c r="G24" s="81">
        <f>+E24</f>
        <v>12548.61</v>
      </c>
      <c r="H24" s="81">
        <f t="shared" si="0"/>
        <v>258.3799999999992</v>
      </c>
      <c r="I24" s="86"/>
    </row>
    <row r="25" spans="3:9" ht="13.5" customHeight="1" thickBot="1">
      <c r="C25" s="69" t="s">
        <v>22</v>
      </c>
      <c r="D25" s="70">
        <v>123.89999999999964</v>
      </c>
      <c r="E25" s="73">
        <v>4529.28</v>
      </c>
      <c r="F25" s="73">
        <v>4560.09</v>
      </c>
      <c r="G25" s="81">
        <f>+E25</f>
        <v>4529.28</v>
      </c>
      <c r="H25" s="81">
        <f t="shared" si="0"/>
        <v>93.08999999999924</v>
      </c>
      <c r="I25" s="86" t="s">
        <v>64</v>
      </c>
    </row>
    <row r="26" spans="3:9" s="88" customFormat="1" ht="13.5" customHeight="1" thickBot="1">
      <c r="C26" s="69" t="s">
        <v>11</v>
      </c>
      <c r="D26" s="76">
        <f>SUM(D18:D25)</f>
        <v>5130.930000000008</v>
      </c>
      <c r="E26" s="76">
        <f>SUM(E18:E25)</f>
        <v>170006.36999999997</v>
      </c>
      <c r="F26" s="76">
        <f>SUM(F18:F25)</f>
        <v>171541.17999999996</v>
      </c>
      <c r="G26" s="76">
        <f>SUM(G18:G25)</f>
        <v>199812.80999999997</v>
      </c>
      <c r="H26" s="76">
        <f>SUM(H18:H25)</f>
        <v>3596.1200000000035</v>
      </c>
      <c r="I26" s="89"/>
    </row>
    <row r="27" spans="3:8" ht="17.25" customHeight="1">
      <c r="C27" s="90" t="s">
        <v>65</v>
      </c>
      <c r="D27" s="90"/>
      <c r="E27" s="90"/>
      <c r="F27" s="90"/>
      <c r="G27" s="90"/>
      <c r="H27" s="91">
        <f>+H15+H26</f>
        <v>8870.82000000004</v>
      </c>
    </row>
  </sheetData>
  <sheetProtection/>
  <mergeCells count="8">
    <mergeCell ref="C5:I5"/>
    <mergeCell ref="C10:I10"/>
    <mergeCell ref="I11:I14"/>
    <mergeCell ref="C16:I16"/>
    <mergeCell ref="I18:I19"/>
    <mergeCell ref="C6:I6"/>
    <mergeCell ref="C7:I7"/>
    <mergeCell ref="C8:I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20" zoomScaleSheetLayoutView="120" zoomScalePageLayoutView="0" workbookViewId="0" topLeftCell="A1">
      <selection activeCell="D6" sqref="D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93" t="s">
        <v>23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93" t="s">
        <v>24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93" t="s">
        <v>66</v>
      </c>
      <c r="B3" s="93"/>
      <c r="C3" s="93"/>
      <c r="D3" s="93"/>
      <c r="E3" s="93"/>
      <c r="F3" s="93"/>
      <c r="G3" s="93"/>
      <c r="H3" s="93"/>
      <c r="I3" s="93"/>
    </row>
    <row r="4" spans="1:9" ht="51">
      <c r="A4" s="94" t="s">
        <v>25</v>
      </c>
      <c r="B4" s="95" t="s">
        <v>67</v>
      </c>
      <c r="C4" s="95" t="s">
        <v>68</v>
      </c>
      <c r="D4" s="95" t="s">
        <v>26</v>
      </c>
      <c r="E4" s="95" t="s">
        <v>27</v>
      </c>
      <c r="F4" s="95" t="s">
        <v>28</v>
      </c>
      <c r="G4" s="95" t="s">
        <v>29</v>
      </c>
      <c r="H4" s="95" t="s">
        <v>69</v>
      </c>
      <c r="I4" s="94" t="s">
        <v>30</v>
      </c>
    </row>
    <row r="5" spans="1:9" ht="15">
      <c r="A5" s="96" t="s">
        <v>31</v>
      </c>
      <c r="B5" s="96">
        <v>-12.790000000000003</v>
      </c>
      <c r="C5" s="97">
        <v>-13.08939</v>
      </c>
      <c r="D5" s="97">
        <v>28.01688</v>
      </c>
      <c r="E5" s="97">
        <v>28.90213</v>
      </c>
      <c r="F5" s="97">
        <v>0</v>
      </c>
      <c r="G5" s="97">
        <v>42.81372</v>
      </c>
      <c r="H5" s="97">
        <v>0.57582</v>
      </c>
      <c r="I5" s="97">
        <f>B5+D5+F5-G5</f>
        <v>-27.586840000000006</v>
      </c>
    </row>
    <row r="7" ht="1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8.8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2" t="s">
        <v>77</v>
      </c>
      <c r="B1" s="53"/>
      <c r="C1" s="53"/>
      <c r="D1" s="53"/>
      <c r="E1" s="53"/>
      <c r="F1" s="53"/>
      <c r="G1" s="53"/>
      <c r="H1" s="4"/>
    </row>
    <row r="2" spans="1:7" ht="29.25" customHeight="1" thickBot="1">
      <c r="A2" s="54"/>
      <c r="B2" s="54"/>
      <c r="C2" s="54"/>
      <c r="D2" s="54"/>
      <c r="E2" s="54"/>
      <c r="F2" s="54"/>
      <c r="G2" s="54"/>
    </row>
    <row r="3" spans="1:8" ht="13.5" thickBot="1">
      <c r="A3" s="5"/>
      <c r="B3" s="6"/>
      <c r="C3" s="1"/>
      <c r="D3" s="6"/>
      <c r="E3" s="6"/>
      <c r="F3" s="55" t="s">
        <v>32</v>
      </c>
      <c r="G3" s="56"/>
      <c r="H3" s="6"/>
    </row>
    <row r="4" spans="1:8" ht="12.75">
      <c r="A4" s="7" t="s">
        <v>33</v>
      </c>
      <c r="B4" s="8" t="s">
        <v>34</v>
      </c>
      <c r="C4" s="7" t="s">
        <v>35</v>
      </c>
      <c r="D4" s="8" t="s">
        <v>36</v>
      </c>
      <c r="E4" s="9" t="s">
        <v>37</v>
      </c>
      <c r="F4" s="9"/>
      <c r="G4" s="9"/>
      <c r="H4" s="9" t="s">
        <v>38</v>
      </c>
    </row>
    <row r="5" spans="1:8" ht="12.75">
      <c r="A5" s="7" t="s">
        <v>39</v>
      </c>
      <c r="B5" s="8"/>
      <c r="C5" s="10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>
      <c r="A6" s="7"/>
      <c r="B6" s="8"/>
      <c r="C6" s="10"/>
      <c r="D6" s="8" t="s">
        <v>44</v>
      </c>
      <c r="E6" s="8"/>
      <c r="F6" s="8" t="s">
        <v>45</v>
      </c>
      <c r="G6" s="8" t="s">
        <v>46</v>
      </c>
      <c r="H6" s="11"/>
    </row>
    <row r="7" spans="1:8" ht="12.75">
      <c r="A7" s="12"/>
      <c r="B7" s="11"/>
      <c r="C7" s="2"/>
      <c r="D7" s="11"/>
      <c r="E7" s="11"/>
      <c r="F7" s="11"/>
      <c r="G7" s="8" t="s">
        <v>47</v>
      </c>
      <c r="H7" s="11"/>
    </row>
    <row r="8" spans="1:8" ht="13.5" thickBot="1">
      <c r="A8" s="13"/>
      <c r="B8" s="14"/>
      <c r="C8" s="3"/>
      <c r="D8" s="14"/>
      <c r="E8" s="14"/>
      <c r="F8" s="14"/>
      <c r="G8" s="14"/>
      <c r="H8" s="14"/>
    </row>
    <row r="9" spans="1:8" ht="12.75">
      <c r="A9" s="6"/>
      <c r="B9" s="15"/>
      <c r="C9" s="1"/>
      <c r="D9" s="6"/>
      <c r="E9" s="6"/>
      <c r="F9" s="6"/>
      <c r="G9" s="15"/>
      <c r="H9" s="15"/>
    </row>
    <row r="10" spans="1:8" ht="12.75">
      <c r="A10" s="8">
        <v>1</v>
      </c>
      <c r="B10" s="16" t="s">
        <v>48</v>
      </c>
      <c r="C10" s="7" t="s">
        <v>78</v>
      </c>
      <c r="D10" s="8" t="s">
        <v>79</v>
      </c>
      <c r="E10" s="17">
        <v>381.2</v>
      </c>
      <c r="F10" s="17">
        <v>19.148</v>
      </c>
      <c r="G10" s="18">
        <f>+E10-F10</f>
        <v>362.05199999999996</v>
      </c>
      <c r="H10" s="19"/>
    </row>
    <row r="11" spans="1:8" ht="12.75">
      <c r="A11" s="8"/>
      <c r="B11" s="16"/>
      <c r="C11" s="7" t="s">
        <v>80</v>
      </c>
      <c r="D11" s="8" t="s">
        <v>81</v>
      </c>
      <c r="E11" s="17">
        <v>199.6</v>
      </c>
      <c r="F11" s="17">
        <v>10</v>
      </c>
      <c r="G11" s="18">
        <f>+E11-F11</f>
        <v>189.6</v>
      </c>
      <c r="H11" s="21"/>
    </row>
    <row r="12" spans="1:8" ht="12.75">
      <c r="A12" s="8"/>
      <c r="B12" s="16"/>
      <c r="C12" s="7"/>
      <c r="D12" s="8"/>
      <c r="E12" s="20"/>
      <c r="F12" s="17"/>
      <c r="G12" s="18"/>
      <c r="H12" s="21"/>
    </row>
    <row r="13" spans="1:8" ht="12.75">
      <c r="A13" s="8"/>
      <c r="B13" s="16"/>
      <c r="C13" s="22" t="s">
        <v>49</v>
      </c>
      <c r="D13" s="23"/>
      <c r="E13" s="24">
        <f>SUM(E10:E12)</f>
        <v>580.8</v>
      </c>
      <c r="F13" s="24">
        <f>SUM(F10:F12)</f>
        <v>29.148</v>
      </c>
      <c r="G13" s="24">
        <f>SUM(G10:G12)</f>
        <v>551.6519999999999</v>
      </c>
      <c r="H13" s="21"/>
    </row>
    <row r="14" spans="1:8" ht="13.5" thickBot="1">
      <c r="A14" s="25"/>
      <c r="B14" s="26"/>
      <c r="C14" s="27"/>
      <c r="D14" s="28"/>
      <c r="E14" s="29"/>
      <c r="F14" s="29"/>
      <c r="G14" s="30"/>
      <c r="H14" s="19"/>
    </row>
    <row r="15" spans="1:8" ht="12.75">
      <c r="A15" s="6"/>
      <c r="B15" s="15"/>
      <c r="C15" s="98"/>
      <c r="D15" s="31"/>
      <c r="E15" s="32"/>
      <c r="F15" s="33"/>
      <c r="G15" s="33"/>
      <c r="H15" s="34"/>
    </row>
    <row r="16" spans="1:8" ht="12.75">
      <c r="A16" s="11"/>
      <c r="B16" s="35" t="s">
        <v>11</v>
      </c>
      <c r="C16" s="99"/>
      <c r="D16" s="10"/>
      <c r="E16" s="36">
        <f>E13</f>
        <v>580.8</v>
      </c>
      <c r="F16" s="37">
        <f>+F13</f>
        <v>29.148</v>
      </c>
      <c r="G16" s="38">
        <f>+E16-F16</f>
        <v>551.6519999999999</v>
      </c>
      <c r="H16" s="21"/>
    </row>
    <row r="17" spans="1:8" ht="13.5" thickBot="1">
      <c r="A17" s="14"/>
      <c r="B17" s="39"/>
      <c r="C17" s="100"/>
      <c r="D17" s="40"/>
      <c r="E17" s="28"/>
      <c r="F17" s="41"/>
      <c r="G17" s="41"/>
      <c r="H17" s="41"/>
    </row>
    <row r="20" spans="1:7" ht="60">
      <c r="A20" s="42" t="s">
        <v>50</v>
      </c>
      <c r="B20" s="42" t="s">
        <v>52</v>
      </c>
      <c r="C20" s="42" t="s">
        <v>82</v>
      </c>
      <c r="D20" s="42" t="s">
        <v>83</v>
      </c>
      <c r="E20" s="43" t="s">
        <v>51</v>
      </c>
      <c r="F20" s="42" t="s">
        <v>84</v>
      </c>
      <c r="G20" s="44"/>
    </row>
    <row r="21" spans="1:7" ht="15">
      <c r="A21" s="45">
        <v>1</v>
      </c>
      <c r="B21" s="46">
        <v>578.7800000000007</v>
      </c>
      <c r="C21" s="46">
        <v>14138.4</v>
      </c>
      <c r="D21" s="46">
        <v>14325.02</v>
      </c>
      <c r="E21" s="46">
        <v>13684.32</v>
      </c>
      <c r="F21" s="46">
        <f>B21+C21-D21</f>
        <v>392.15999999999985</v>
      </c>
      <c r="G21" s="47"/>
    </row>
    <row r="24" spans="1:5" ht="90">
      <c r="A24" s="42" t="s">
        <v>50</v>
      </c>
      <c r="B24" s="42" t="s">
        <v>54</v>
      </c>
      <c r="C24" s="42" t="s">
        <v>85</v>
      </c>
      <c r="D24" s="42" t="s">
        <v>53</v>
      </c>
      <c r="E24" s="42" t="s">
        <v>86</v>
      </c>
    </row>
    <row r="25" spans="1:5" ht="15">
      <c r="A25" s="48">
        <v>1</v>
      </c>
      <c r="B25" s="49">
        <v>-7953.620000000003</v>
      </c>
      <c r="C25" s="49">
        <f>+D21+E21</f>
        <v>28009.34</v>
      </c>
      <c r="D25" s="49">
        <v>29148</v>
      </c>
      <c r="E25" s="49">
        <f>+B25+C25-D25</f>
        <v>-9092.280000000002</v>
      </c>
    </row>
    <row r="26" spans="1:5" ht="12.75">
      <c r="A26" s="2"/>
      <c r="B26" s="2"/>
      <c r="C26" s="50"/>
      <c r="D26" s="50"/>
      <c r="E26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2011-03-25T07:05:34Z</dcterms:created>
  <dcterms:modified xsi:type="dcterms:W3CDTF">2012-04-24T12:32:03Z</dcterms:modified>
  <cp:category/>
  <cp:version/>
  <cp:contentType/>
  <cp:contentStatus/>
</cp:coreProperties>
</file>