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<sst xmlns="http://schemas.openxmlformats.org/spreadsheetml/2006/main" count="91" uniqueCount="82">
  <si>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</si>
  <si>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</si>
  <si>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</si>
  <si>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</si>
  <si>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</si>
  <si>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</si>
  <si>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</si>
  <si>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</si>
  <si>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</si>
  <si>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</si>
  <si>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</si>
  <si>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</si>
  <si>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</si>
  <si>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</si>
  <si>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</si>
  <si>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</si>
  <si>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</si>
  <si>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</si>
  <si>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</si>
  <si>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</si>
  <si>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</si>
  <si>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</si>
  <si>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</si>
  <si>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</si>
  <si>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</si>
  <si>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</si>
  <si>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</si>
  <si>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</si>
  <si>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</si>
  <si>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</si>
  <si>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</si>
  <si>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</si>
  <si>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</si>
  <si>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</si>
  <si>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</si>
  <si>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</si>
  <si>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</si>
  <si>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</si>
  <si>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</si>
  <si>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</si>
  <si>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</si>
  <si>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</si>
  <si>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</si>
  <si>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</si>
  <si>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</si>
  <si>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</si>
  <si>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</si>
  <si>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</si>
  <si>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ул.Березовая,д.13</t>
  </si>
  <si>
    <t>1 шт.</t>
  </si>
  <si>
    <t>Всего</t>
  </si>
  <si>
    <t>№ п/п</t>
  </si>
  <si>
    <t>Доля МО Сертолово, руб.</t>
  </si>
  <si>
    <t>Задолженность населения на 01.01.2011г., руб.</t>
  </si>
  <si>
    <t>Израсходованно, руб.</t>
  </si>
  <si>
    <t>Остаток средств  на лицевом счете на 01.01.2011г., руб.</t>
  </si>
  <si>
    <t>имущества жилого дома № 13  по ул. Березовая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</si>
  <si>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</si>
  <si>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</si>
  <si>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</si>
  <si>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</si>
  <si>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ООО"ЦБИ",  ОАО "Сертоловский Водоканал"</t>
  </si>
  <si>
    <t>ООО "Уют-Сервис", договор управления № Н/2008-62 от 01.05.2008г.</t>
  </si>
  <si>
    <t>ООО "СЗЛК", ООО ИЦ "Ликон", ОАО "ПСК"</t>
  </si>
  <si>
    <t>ОАО "Леноблгаз"</t>
  </si>
  <si>
    <t xml:space="preserve"> ООО"Технострой-3"</t>
  </si>
  <si>
    <t>Общая задолженность по дому  на 01.01.2012г.</t>
  </si>
  <si>
    <t>№ 13 по ул. Березовая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</si>
  <si>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</si>
  <si>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</si>
  <si>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</si>
  <si>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24.33</t>
    </r>
    <r>
      <rPr>
        <sz val="10"/>
        <rFont val="Arial Cyr"/>
        <family val="0"/>
      </rPr>
      <t xml:space="preserve"> тыс.рублей, в том числе:</t>
    </r>
  </si>
  <si>
    <t>очистка кровли от снега - 0.98 т.р.</t>
  </si>
  <si>
    <t>замеры сопротивления изоляции - 19.07 т.р.</t>
  </si>
  <si>
    <t>ремонт кровли, козырьков - 4.28 т.р.</t>
  </si>
  <si>
    <t>Отчет о реализации программы капитального ремонта жилого фонда ООО "УЮТ-СЕРВИС" в соответствии с ФЗ № 185 за период с 01 января 2011г. по 31 декабря 2011г.  по адресу мкр.Сертолово-2, ул. Березовая, д. 13</t>
  </si>
  <si>
    <t>установка т/о узлов учета теп/энергии</t>
  </si>
  <si>
    <t>Начислено за 2011 год, руб.</t>
  </si>
  <si>
    <t>Оплачено населением за 2011 год, руб.</t>
  </si>
  <si>
    <t>Задолженность населения на 01.01.2012г., руб.</t>
  </si>
  <si>
    <t>Оплачено населением и МО Сертолово за 2011 год, руб.</t>
  </si>
  <si>
    <t>Остаток средств  на лицевом счете на 01.01.2012г.,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</si>
</sst>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2" fontId="15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19" xfId="0" applyFont="1" applyBorder="1" applyAlignment="1">
      <alignment/>
    </xf>
    <xf numFmtId="2" fontId="15" fillId="0" borderId="15" xfId="0" applyNumberFormat="1" applyFont="1" applyBorder="1" applyAlignment="1">
      <alignment horizontal="center"/>
    </xf>
    <xf numFmtId="2" fontId="15" fillId="0" borderId="19" xfId="61" applyNumberFormat="1" applyFont="1" applyBorder="1" applyAlignment="1">
      <alignment horizontal="center"/>
    </xf>
    <xf numFmtId="2" fontId="15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18" fillId="0" borderId="25" xfId="0" applyFont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5" xfId="0" applyFont="1" applyBorder="1" applyAlignment="1">
      <alignment/>
    </xf>
    <xf numFmtId="4" fontId="18" fillId="0" borderId="25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4" fontId="18" fillId="0" borderId="25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" fillId="0" borderId="26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" fontId="8" fillId="0" borderId="24" xfId="0" applyNumberFormat="1" applyFont="1" applyFill="1" applyBorder="1" applyAlignment="1">
      <alignment horizontal="right" vertical="top" wrapText="1"/>
    </xf>
    <xf numFmtId="4" fontId="9" fillId="0" borderId="24" xfId="0" applyNumberFormat="1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vertical="top" wrapText="1"/>
    </xf>
    <xf numFmtId="0" fontId="3" fillId="0" borderId="29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4" fontId="8" fillId="0" borderId="28" xfId="0" applyNumberFormat="1" applyFont="1" applyFill="1" applyBorder="1" applyAlignment="1">
      <alignment horizontal="right" vertical="top" wrapText="1"/>
    </xf>
    <xf numFmtId="4" fontId="9" fillId="0" borderId="28" xfId="0" applyNumberFormat="1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" fontId="10" fillId="0" borderId="24" xfId="0" applyNumberFormat="1" applyFont="1" applyFill="1" applyBorder="1" applyAlignment="1">
      <alignment horizontal="right" vertical="top" wrapText="1"/>
    </xf>
    <xf numFmtId="0" fontId="12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" fillId="0" borderId="24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2" fontId="42" fillId="0" borderId="25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27"/>
  <sheetViews>
    <sheetView tabSelected="1" zoomScalePageLayoutView="0" workbookViewId="0" topLeftCell="C5">
      <selection activeCell="C7" sqref="C7:I7"/>
    </sheetView>
  </sheetViews>
  <sheetFormatPr defaultColWidth="9.00390625" defaultRowHeight="12.75"/>
  <cols>
    <col min="1" max="1" width="3.375" style="55" hidden="1" customWidth="1"/>
    <col min="2" max="2" width="9.125" style="55" hidden="1" customWidth="1"/>
    <col min="3" max="3" width="30.75390625" style="94" customWidth="1"/>
    <col min="4" max="4" width="14.375" style="94" customWidth="1"/>
    <col min="5" max="5" width="11.875" style="94" customWidth="1"/>
    <col min="6" max="6" width="13.25390625" style="94" customWidth="1"/>
    <col min="7" max="7" width="11.875" style="94" customWidth="1"/>
    <col min="8" max="8" width="14.375" style="94" customWidth="1"/>
    <col min="9" max="9" width="21.00390625" style="94" customWidth="1"/>
    <col min="10" max="16384" width="9.125" style="55" customWidth="1"/>
  </cols>
  <sheetData>
    <row r="1" spans="3:9" ht="12.75" customHeight="1" hidden="1">
      <c r="C1" s="56"/>
      <c r="D1" s="56"/>
      <c r="E1" s="56"/>
      <c r="F1" s="56"/>
      <c r="G1" s="56"/>
      <c r="H1" s="56"/>
      <c r="I1" s="56"/>
    </row>
    <row r="2" spans="3:9" ht="13.5" customHeight="1" hidden="1" thickBot="1">
      <c r="C2" s="56"/>
      <c r="D2" s="56"/>
      <c r="E2" s="56" t="s">
        <v>0</v>
      </c>
      <c r="F2" s="56"/>
      <c r="G2" s="56"/>
      <c r="H2" s="56"/>
      <c r="I2" s="56"/>
    </row>
    <row r="3" spans="3:9" ht="13.5" customHeight="1" hidden="1" thickBot="1">
      <c r="C3" s="57"/>
      <c r="D3" s="58"/>
      <c r="E3" s="59"/>
      <c r="F3" s="59"/>
      <c r="G3" s="59"/>
      <c r="H3" s="59"/>
      <c r="I3" s="60"/>
    </row>
    <row r="4" spans="3:9" ht="12.75" customHeight="1" hidden="1">
      <c r="C4" s="61"/>
      <c r="D4" s="61"/>
      <c r="E4" s="62"/>
      <c r="F4" s="62"/>
      <c r="G4" s="62"/>
      <c r="H4" s="62"/>
      <c r="I4" s="62"/>
    </row>
    <row r="5" spans="3:9" ht="14.25">
      <c r="C5" s="63" t="s">
        <v>1</v>
      </c>
      <c r="D5" s="63"/>
      <c r="E5" s="63"/>
      <c r="F5" s="63"/>
      <c r="G5" s="63"/>
      <c r="H5" s="63"/>
      <c r="I5" s="63"/>
    </row>
    <row r="6" spans="3:9" ht="12.75">
      <c r="C6" s="64" t="s">
        <v>2</v>
      </c>
      <c r="D6" s="64"/>
      <c r="E6" s="64"/>
      <c r="F6" s="64"/>
      <c r="G6" s="64"/>
      <c r="H6" s="64"/>
      <c r="I6" s="64"/>
    </row>
    <row r="7" spans="3:9" ht="12.75">
      <c r="C7" s="64" t="s">
        <v>56</v>
      </c>
      <c r="D7" s="64"/>
      <c r="E7" s="64"/>
      <c r="F7" s="64"/>
      <c r="G7" s="64"/>
      <c r="H7" s="64"/>
      <c r="I7" s="64"/>
    </row>
    <row r="8" spans="3:9" ht="6" customHeight="1" thickBot="1">
      <c r="C8" s="65"/>
      <c r="D8" s="65"/>
      <c r="E8" s="65"/>
      <c r="F8" s="65"/>
      <c r="G8" s="65"/>
      <c r="H8" s="65"/>
      <c r="I8" s="65"/>
    </row>
    <row r="9" spans="3:9" ht="50.25" customHeight="1" thickBot="1">
      <c r="C9" s="66" t="s">
        <v>3</v>
      </c>
      <c r="D9" s="67" t="s">
        <v>57</v>
      </c>
      <c r="E9" s="68" t="s">
        <v>58</v>
      </c>
      <c r="F9" s="68" t="s">
        <v>59</v>
      </c>
      <c r="G9" s="68" t="s">
        <v>4</v>
      </c>
      <c r="H9" s="68" t="s">
        <v>60</v>
      </c>
      <c r="I9" s="67" t="s">
        <v>5</v>
      </c>
    </row>
    <row r="10" spans="3:9" ht="13.5" customHeight="1" thickBot="1">
      <c r="C10" s="69" t="s">
        <v>6</v>
      </c>
      <c r="D10" s="50"/>
      <c r="E10" s="50"/>
      <c r="F10" s="50"/>
      <c r="G10" s="50"/>
      <c r="H10" s="50"/>
      <c r="I10" s="70"/>
    </row>
    <row r="11" spans="3:9" ht="13.5" customHeight="1" thickBot="1">
      <c r="C11" s="71" t="s">
        <v>7</v>
      </c>
      <c r="D11" s="72">
        <v>39652.51000000001</v>
      </c>
      <c r="E11" s="73">
        <v>187016.16</v>
      </c>
      <c r="F11" s="73">
        <v>185478.27</v>
      </c>
      <c r="G11" s="73">
        <f>+E11</f>
        <v>187016.16</v>
      </c>
      <c r="H11" s="73">
        <f>+D11+E11-F11</f>
        <v>41190.40000000002</v>
      </c>
      <c r="I11" s="74" t="s">
        <v>61</v>
      </c>
    </row>
    <row r="12" spans="3:9" ht="13.5" customHeight="1" hidden="1" thickBot="1">
      <c r="C12" s="71" t="s">
        <v>8</v>
      </c>
      <c r="D12" s="72"/>
      <c r="E12" s="75"/>
      <c r="F12" s="75"/>
      <c r="G12" s="73">
        <f>+E12</f>
        <v>0</v>
      </c>
      <c r="H12" s="73">
        <f>+D12+E12-F12</f>
        <v>0</v>
      </c>
      <c r="I12" s="76"/>
    </row>
    <row r="13" spans="3:9" ht="13.5" customHeight="1" thickBot="1">
      <c r="C13" s="71" t="s">
        <v>9</v>
      </c>
      <c r="D13" s="72">
        <v>13912.590000000018</v>
      </c>
      <c r="E13" s="75">
        <f>72061.43-1727.78</f>
        <v>70333.65</v>
      </c>
      <c r="F13" s="75">
        <v>71995.59</v>
      </c>
      <c r="G13" s="73">
        <f>+E13</f>
        <v>70333.65</v>
      </c>
      <c r="H13" s="73">
        <f>+D13+E13-F13</f>
        <v>12250.650000000023</v>
      </c>
      <c r="I13" s="76"/>
    </row>
    <row r="14" spans="3:9" ht="13.5" customHeight="1" thickBot="1">
      <c r="C14" s="71" t="s">
        <v>10</v>
      </c>
      <c r="D14" s="72">
        <v>4652.480000000007</v>
      </c>
      <c r="E14" s="75">
        <f>24272.55-581.98</f>
        <v>23690.57</v>
      </c>
      <c r="F14" s="75">
        <v>24219.87</v>
      </c>
      <c r="G14" s="73">
        <f>+E14</f>
        <v>23690.57</v>
      </c>
      <c r="H14" s="73">
        <f>+D14+E14-F14</f>
        <v>4123.180000000008</v>
      </c>
      <c r="I14" s="77"/>
    </row>
    <row r="15" spans="3:9" ht="13.5" customHeight="1" thickBot="1">
      <c r="C15" s="71" t="s">
        <v>11</v>
      </c>
      <c r="D15" s="78">
        <f>SUM(D11:D14)</f>
        <v>58217.58000000003</v>
      </c>
      <c r="E15" s="78">
        <f>SUM(E11:E14)</f>
        <v>281040.38</v>
      </c>
      <c r="F15" s="78">
        <f>SUM(F11:F14)</f>
        <v>281693.73</v>
      </c>
      <c r="G15" s="78">
        <f>SUM(G11:G14)</f>
        <v>281040.38</v>
      </c>
      <c r="H15" s="78">
        <f>SUM(H11:H14)</f>
        <v>57564.230000000054</v>
      </c>
      <c r="I15" s="79"/>
    </row>
    <row r="16" spans="3:9" ht="13.5" customHeight="1" thickBot="1">
      <c r="C16" s="50" t="s">
        <v>12</v>
      </c>
      <c r="D16" s="50"/>
      <c r="E16" s="50"/>
      <c r="F16" s="50"/>
      <c r="G16" s="50"/>
      <c r="H16" s="50"/>
      <c r="I16" s="50"/>
    </row>
    <row r="17" spans="3:9" ht="38.25" customHeight="1" thickBot="1">
      <c r="C17" s="80" t="s">
        <v>3</v>
      </c>
      <c r="D17" s="67" t="s">
        <v>57</v>
      </c>
      <c r="E17" s="68" t="s">
        <v>58</v>
      </c>
      <c r="F17" s="68" t="s">
        <v>59</v>
      </c>
      <c r="G17" s="68" t="s">
        <v>4</v>
      </c>
      <c r="H17" s="68" t="s">
        <v>60</v>
      </c>
      <c r="I17" s="81" t="s">
        <v>13</v>
      </c>
    </row>
    <row r="18" spans="3:9" ht="17.25" customHeight="1" thickBot="1">
      <c r="C18" s="66" t="s">
        <v>14</v>
      </c>
      <c r="D18" s="82">
        <v>12487.270000000004</v>
      </c>
      <c r="E18" s="83">
        <v>90766.44</v>
      </c>
      <c r="F18" s="83">
        <v>84068.52</v>
      </c>
      <c r="G18" s="83">
        <f>+E18</f>
        <v>90766.44</v>
      </c>
      <c r="H18" s="83">
        <f>+D18+E18-F18</f>
        <v>19185.190000000002</v>
      </c>
      <c r="I18" s="84" t="s">
        <v>62</v>
      </c>
    </row>
    <row r="19" spans="3:9" ht="18.75" customHeight="1" thickBot="1">
      <c r="C19" s="71" t="s">
        <v>15</v>
      </c>
      <c r="D19" s="72">
        <v>5314.93</v>
      </c>
      <c r="E19" s="73">
        <v>17175.6</v>
      </c>
      <c r="F19" s="73">
        <v>18428.46</v>
      </c>
      <c r="G19" s="83">
        <v>24334.21</v>
      </c>
      <c r="H19" s="83">
        <f aca="true" t="shared" si="0" ref="H19:H25">+D19+E19-F19</f>
        <v>4062.0699999999997</v>
      </c>
      <c r="I19" s="85"/>
    </row>
    <row r="20" spans="3:9" ht="13.5" customHeight="1" thickBot="1">
      <c r="C20" s="80" t="s">
        <v>16</v>
      </c>
      <c r="D20" s="86">
        <v>2592.6399999999994</v>
      </c>
      <c r="E20" s="73">
        <v>12069.24</v>
      </c>
      <c r="F20" s="73">
        <v>11462.93</v>
      </c>
      <c r="G20" s="83">
        <v>10465</v>
      </c>
      <c r="H20" s="83">
        <f t="shared" si="0"/>
        <v>3198.949999999999</v>
      </c>
      <c r="I20" s="87"/>
    </row>
    <row r="21" spans="3:9" ht="22.5" customHeight="1" hidden="1" thickBot="1">
      <c r="C21" s="71" t="s">
        <v>17</v>
      </c>
      <c r="D21" s="72">
        <v>0</v>
      </c>
      <c r="E21" s="73"/>
      <c r="F21" s="73"/>
      <c r="G21" s="83">
        <f>+E21</f>
        <v>0</v>
      </c>
      <c r="H21" s="83">
        <f t="shared" si="0"/>
        <v>0</v>
      </c>
      <c r="I21" s="87" t="s">
        <v>63</v>
      </c>
    </row>
    <row r="22" spans="3:9" ht="13.5" customHeight="1" thickBot="1">
      <c r="C22" s="71" t="s">
        <v>18</v>
      </c>
      <c r="D22" s="72">
        <v>3621.329999999998</v>
      </c>
      <c r="E22" s="73">
        <v>22328.16</v>
      </c>
      <c r="F22" s="73">
        <v>21183.21</v>
      </c>
      <c r="G22" s="83">
        <f>+E22</f>
        <v>22328.16</v>
      </c>
      <c r="H22" s="83">
        <f t="shared" si="0"/>
        <v>4766.279999999999</v>
      </c>
      <c r="I22" s="88" t="s">
        <v>19</v>
      </c>
    </row>
    <row r="23" spans="3:9" ht="13.5" customHeight="1" hidden="1" thickBot="1">
      <c r="C23" s="71" t="s">
        <v>20</v>
      </c>
      <c r="D23" s="72">
        <v>0</v>
      </c>
      <c r="E23" s="89"/>
      <c r="F23" s="89"/>
      <c r="G23" s="83">
        <f>+E23</f>
        <v>0</v>
      </c>
      <c r="H23" s="83">
        <f t="shared" si="0"/>
        <v>0</v>
      </c>
      <c r="I23" s="88" t="s">
        <v>64</v>
      </c>
    </row>
    <row r="24" spans="3:9" ht="13.5" customHeight="1" thickBot="1">
      <c r="C24" s="80" t="s">
        <v>21</v>
      </c>
      <c r="D24" s="72">
        <v>2034.25</v>
      </c>
      <c r="E24" s="89">
        <v>12909.19</v>
      </c>
      <c r="F24" s="89">
        <v>12299.6</v>
      </c>
      <c r="G24" s="83">
        <f>+E24</f>
        <v>12909.19</v>
      </c>
      <c r="H24" s="83">
        <f t="shared" si="0"/>
        <v>2643.84</v>
      </c>
      <c r="I24" s="88"/>
    </row>
    <row r="25" spans="3:9" ht="13.5" customHeight="1" thickBot="1">
      <c r="C25" s="71" t="s">
        <v>22</v>
      </c>
      <c r="D25" s="72">
        <v>780.5600000000004</v>
      </c>
      <c r="E25" s="75">
        <v>4624.2</v>
      </c>
      <c r="F25" s="75">
        <v>4405.04</v>
      </c>
      <c r="G25" s="83">
        <f>+E25</f>
        <v>4624.2</v>
      </c>
      <c r="H25" s="83">
        <f t="shared" si="0"/>
        <v>999.7200000000003</v>
      </c>
      <c r="I25" s="88" t="s">
        <v>65</v>
      </c>
    </row>
    <row r="26" spans="3:9" s="90" customFormat="1" ht="13.5" customHeight="1" thickBot="1">
      <c r="C26" s="71" t="s">
        <v>11</v>
      </c>
      <c r="D26" s="78">
        <f>SUM(D18:D25)</f>
        <v>26830.980000000003</v>
      </c>
      <c r="E26" s="78">
        <f>SUM(E18:E25)</f>
        <v>159872.83000000002</v>
      </c>
      <c r="F26" s="78">
        <f>SUM(F18:F25)</f>
        <v>151847.76</v>
      </c>
      <c r="G26" s="78">
        <f>SUM(G18:G25)</f>
        <v>165427.2</v>
      </c>
      <c r="H26" s="78">
        <f>SUM(H18:H25)</f>
        <v>34856.05</v>
      </c>
      <c r="I26" s="91"/>
    </row>
    <row r="27" spans="3:8" ht="19.5" customHeight="1">
      <c r="C27" s="92" t="s">
        <v>66</v>
      </c>
      <c r="D27" s="92"/>
      <c r="E27" s="92"/>
      <c r="F27" s="92"/>
      <c r="G27" s="92"/>
      <c r="H27" s="93">
        <f>+H15+H26</f>
        <v>92420.28000000006</v>
      </c>
    </row>
  </sheetData>
  <sheetProtection/>
  <mergeCells count="8">
    <mergeCell ref="C16:I16"/>
    <mergeCell ref="I18:I19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95" t="s">
        <v>23</v>
      </c>
      <c r="B1" s="95"/>
      <c r="C1" s="95"/>
      <c r="D1" s="95"/>
      <c r="E1" s="95"/>
      <c r="F1" s="95"/>
      <c r="G1" s="95"/>
      <c r="H1" s="95"/>
      <c r="I1" s="95"/>
    </row>
    <row r="2" spans="1:9" ht="12.75">
      <c r="A2" s="95" t="s">
        <v>24</v>
      </c>
      <c r="B2" s="95"/>
      <c r="C2" s="95"/>
      <c r="D2" s="95"/>
      <c r="E2" s="95"/>
      <c r="F2" s="95"/>
      <c r="G2" s="95"/>
      <c r="H2" s="95"/>
      <c r="I2" s="95"/>
    </row>
    <row r="3" spans="1:9" ht="12.75">
      <c r="A3" s="96" t="s">
        <v>67</v>
      </c>
      <c r="B3" s="96"/>
      <c r="C3" s="96"/>
      <c r="D3" s="96"/>
      <c r="E3" s="96"/>
      <c r="F3" s="96"/>
      <c r="G3" s="96"/>
      <c r="H3" s="96"/>
      <c r="I3" s="96"/>
    </row>
    <row r="4" spans="1:9" ht="51">
      <c r="A4" s="97" t="s">
        <v>25</v>
      </c>
      <c r="B4" s="98" t="s">
        <v>68</v>
      </c>
      <c r="C4" s="98" t="s">
        <v>69</v>
      </c>
      <c r="D4" s="98" t="s">
        <v>26</v>
      </c>
      <c r="E4" s="98" t="s">
        <v>27</v>
      </c>
      <c r="F4" s="98" t="s">
        <v>28</v>
      </c>
      <c r="G4" s="98" t="s">
        <v>29</v>
      </c>
      <c r="H4" s="98" t="s">
        <v>70</v>
      </c>
      <c r="I4" s="97" t="s">
        <v>30</v>
      </c>
    </row>
    <row r="5" spans="1:9" ht="15">
      <c r="A5" s="99" t="s">
        <v>31</v>
      </c>
      <c r="B5" s="99">
        <v>-31.77</v>
      </c>
      <c r="C5" s="100">
        <v>-32.73905</v>
      </c>
      <c r="D5" s="100">
        <v>17.1756</v>
      </c>
      <c r="E5" s="100">
        <v>18.42846</v>
      </c>
      <c r="F5" s="100">
        <v>0</v>
      </c>
      <c r="G5" s="100">
        <v>24.33421</v>
      </c>
      <c r="H5" s="100">
        <v>4.06207</v>
      </c>
      <c r="I5" s="100">
        <f>B5+D5+F5-G5</f>
        <v>-38.92861</v>
      </c>
    </row>
    <row r="7" ht="15">
      <c r="A7" t="s">
        <v>71</v>
      </c>
    </row>
    <row r="8" ht="12.75">
      <c r="A8" t="s">
        <v>72</v>
      </c>
    </row>
    <row r="9" ht="12.75">
      <c r="A9" t="s">
        <v>73</v>
      </c>
    </row>
    <row r="10" ht="12.75">
      <c r="A10" t="s">
        <v>74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5.625" style="0" customWidth="1"/>
    <col min="2" max="2" width="19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51" t="s">
        <v>75</v>
      </c>
      <c r="B1" s="51"/>
      <c r="C1" s="51"/>
      <c r="D1" s="51"/>
      <c r="E1" s="51"/>
      <c r="F1" s="51"/>
      <c r="G1" s="51"/>
      <c r="H1" s="4"/>
    </row>
    <row r="2" spans="1:7" ht="29.25" customHeight="1" thickBot="1">
      <c r="A2" s="52"/>
      <c r="B2" s="52"/>
      <c r="C2" s="52"/>
      <c r="D2" s="52"/>
      <c r="E2" s="52"/>
      <c r="F2" s="52"/>
      <c r="G2" s="52"/>
    </row>
    <row r="3" spans="1:8" ht="13.5" thickBot="1">
      <c r="A3" s="5"/>
      <c r="B3" s="6"/>
      <c r="C3" s="1"/>
      <c r="D3" s="6"/>
      <c r="E3" s="6"/>
      <c r="F3" s="53" t="s">
        <v>32</v>
      </c>
      <c r="G3" s="54"/>
      <c r="H3" s="6"/>
    </row>
    <row r="4" spans="1:8" ht="12.75">
      <c r="A4" s="7" t="s">
        <v>33</v>
      </c>
      <c r="B4" s="8" t="s">
        <v>34</v>
      </c>
      <c r="C4" s="7" t="s">
        <v>35</v>
      </c>
      <c r="D4" s="8" t="s">
        <v>36</v>
      </c>
      <c r="E4" s="9" t="s">
        <v>37</v>
      </c>
      <c r="F4" s="9"/>
      <c r="G4" s="9"/>
      <c r="H4" s="9" t="s">
        <v>38</v>
      </c>
    </row>
    <row r="5" spans="1:8" ht="12.75">
      <c r="A5" s="7" t="s">
        <v>39</v>
      </c>
      <c r="B5" s="8"/>
      <c r="C5" s="10"/>
      <c r="D5" s="8" t="s">
        <v>40</v>
      </c>
      <c r="E5" s="8" t="s">
        <v>41</v>
      </c>
      <c r="F5" s="8" t="s">
        <v>42</v>
      </c>
      <c r="G5" s="8" t="s">
        <v>43</v>
      </c>
      <c r="H5" s="8"/>
    </row>
    <row r="6" spans="1:8" ht="12.75">
      <c r="A6" s="7"/>
      <c r="B6" s="8"/>
      <c r="C6" s="10"/>
      <c r="D6" s="8" t="s">
        <v>44</v>
      </c>
      <c r="E6" s="8"/>
      <c r="F6" s="8" t="s">
        <v>45</v>
      </c>
      <c r="G6" s="8" t="s">
        <v>46</v>
      </c>
      <c r="H6" s="11"/>
    </row>
    <row r="7" spans="1:8" ht="12.75">
      <c r="A7" s="12"/>
      <c r="B7" s="11"/>
      <c r="C7" s="2"/>
      <c r="D7" s="11"/>
      <c r="E7" s="11"/>
      <c r="F7" s="11"/>
      <c r="G7" s="8" t="s">
        <v>47</v>
      </c>
      <c r="H7" s="11"/>
    </row>
    <row r="8" spans="1:8" ht="13.5" thickBot="1">
      <c r="A8" s="13"/>
      <c r="B8" s="14"/>
      <c r="C8" s="3"/>
      <c r="D8" s="14"/>
      <c r="E8" s="14"/>
      <c r="F8" s="14"/>
      <c r="G8" s="14"/>
      <c r="H8" s="14"/>
    </row>
    <row r="9" spans="1:8" ht="12.75">
      <c r="A9" s="6"/>
      <c r="B9" s="15"/>
      <c r="C9" s="1"/>
      <c r="D9" s="6"/>
      <c r="E9" s="6"/>
      <c r="F9" s="6"/>
      <c r="G9" s="15"/>
      <c r="H9" s="15"/>
    </row>
    <row r="10" spans="1:8" ht="12.75">
      <c r="A10" s="8">
        <v>1</v>
      </c>
      <c r="B10" s="16" t="s">
        <v>48</v>
      </c>
      <c r="C10" s="7" t="s">
        <v>76</v>
      </c>
      <c r="D10" s="8" t="s">
        <v>49</v>
      </c>
      <c r="E10" s="17">
        <v>209.3</v>
      </c>
      <c r="F10" s="17">
        <v>10.47</v>
      </c>
      <c r="G10" s="18">
        <f>+E10-F10</f>
        <v>198.83</v>
      </c>
      <c r="H10" s="19"/>
    </row>
    <row r="11" spans="1:8" ht="12.75">
      <c r="A11" s="8"/>
      <c r="B11" s="16"/>
      <c r="C11" s="7"/>
      <c r="D11" s="8"/>
      <c r="E11" s="17"/>
      <c r="F11" s="17"/>
      <c r="G11" s="18"/>
      <c r="H11" s="19"/>
    </row>
    <row r="12" spans="1:8" ht="12.75">
      <c r="A12" s="8"/>
      <c r="B12" s="16"/>
      <c r="C12" s="20" t="s">
        <v>50</v>
      </c>
      <c r="D12" s="21"/>
      <c r="E12" s="22">
        <f>SUM(E10:E11)</f>
        <v>209.3</v>
      </c>
      <c r="F12" s="22">
        <f>SUM(F10:F11)</f>
        <v>10.47</v>
      </c>
      <c r="G12" s="22">
        <f>SUM(G10:G11)</f>
        <v>198.83</v>
      </c>
      <c r="H12" s="19"/>
    </row>
    <row r="13" spans="1:8" ht="13.5" thickBot="1">
      <c r="A13" s="23"/>
      <c r="B13" s="24"/>
      <c r="C13" s="25"/>
      <c r="D13" s="26"/>
      <c r="E13" s="27"/>
      <c r="F13" s="27"/>
      <c r="G13" s="28"/>
      <c r="H13" s="29"/>
    </row>
    <row r="14" spans="1:8" ht="12.75">
      <c r="A14" s="6"/>
      <c r="B14" s="15"/>
      <c r="C14" s="101"/>
      <c r="D14" s="30"/>
      <c r="E14" s="31"/>
      <c r="F14" s="32"/>
      <c r="G14" s="32"/>
      <c r="H14" s="33"/>
    </row>
    <row r="15" spans="1:8" ht="12.75">
      <c r="A15" s="11"/>
      <c r="B15" s="34" t="s">
        <v>11</v>
      </c>
      <c r="C15" s="102"/>
      <c r="D15" s="10"/>
      <c r="E15" s="35">
        <f>E12</f>
        <v>209.3</v>
      </c>
      <c r="F15" s="36">
        <f>+F12</f>
        <v>10.47</v>
      </c>
      <c r="G15" s="37">
        <f>+E15-F15</f>
        <v>198.83</v>
      </c>
      <c r="H15" s="19"/>
    </row>
    <row r="16" spans="1:8" ht="13.5" thickBot="1">
      <c r="A16" s="14"/>
      <c r="B16" s="38"/>
      <c r="C16" s="103"/>
      <c r="D16" s="39"/>
      <c r="E16" s="26"/>
      <c r="F16" s="40"/>
      <c r="G16" s="40"/>
      <c r="H16" s="40"/>
    </row>
    <row r="19" spans="1:7" ht="64.5" customHeight="1">
      <c r="A19" s="41" t="s">
        <v>51</v>
      </c>
      <c r="B19" s="41" t="s">
        <v>53</v>
      </c>
      <c r="C19" s="41" t="s">
        <v>77</v>
      </c>
      <c r="D19" s="41" t="s">
        <v>78</v>
      </c>
      <c r="E19" s="42" t="s">
        <v>52</v>
      </c>
      <c r="F19" s="41" t="s">
        <v>79</v>
      </c>
      <c r="G19" s="43"/>
    </row>
    <row r="20" spans="1:7" ht="15">
      <c r="A20" s="44">
        <v>1</v>
      </c>
      <c r="B20" s="45">
        <v>2592.6399999999994</v>
      </c>
      <c r="C20" s="45">
        <v>12069.24</v>
      </c>
      <c r="D20" s="45">
        <v>11462.93</v>
      </c>
      <c r="E20" s="45">
        <v>16336.56</v>
      </c>
      <c r="F20" s="45">
        <f>+B20+C20-D20</f>
        <v>3198.949999999999</v>
      </c>
      <c r="G20" s="46"/>
    </row>
    <row r="23" spans="1:5" ht="90">
      <c r="A23" s="41" t="s">
        <v>51</v>
      </c>
      <c r="B23" s="41" t="s">
        <v>55</v>
      </c>
      <c r="C23" s="41" t="s">
        <v>80</v>
      </c>
      <c r="D23" s="41" t="s">
        <v>54</v>
      </c>
      <c r="E23" s="41" t="s">
        <v>81</v>
      </c>
    </row>
    <row r="24" spans="1:5" ht="15">
      <c r="A24" s="47">
        <v>1</v>
      </c>
      <c r="B24" s="48">
        <v>-12802.080000000002</v>
      </c>
      <c r="C24" s="48">
        <f>+D20+E20</f>
        <v>27799.489999999998</v>
      </c>
      <c r="D24" s="48">
        <v>10465</v>
      </c>
      <c r="E24" s="48">
        <f>+B24+C24-D24</f>
        <v>4532.409999999996</v>
      </c>
    </row>
    <row r="25" spans="1:5" ht="12.75">
      <c r="A25" s="2"/>
      <c r="B25" s="2"/>
      <c r="C25" s="49"/>
      <c r="D25" s="49"/>
      <c r="E25" s="10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2011-03-25T07:06:41Z</dcterms:created>
  <dcterms:modified xsi:type="dcterms:W3CDTF">2012-04-24T12:36:46Z</dcterms:modified>
  <cp:category/>
  <cp:version/>
  <cp:contentType/>
  <cp:contentStatus/>
</cp:coreProperties>
</file>