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<sst xmlns="http://schemas.openxmlformats.org/spreadsheetml/2006/main" count="105" uniqueCount="96">
  <si>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</si>
  <si>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</si>
  <si>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</si>
  <si>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</si>
  <si>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</si>
  <si>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</si>
  <si>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</si>
  <si>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</si>
  <si>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</si>
  <si>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</si>
  <si>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</si>
  <si>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</si>
  <si>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</si>
  <si>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</si>
  <si>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</si>
  <si>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</si>
  <si>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</si>
  <si>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</si>
  <si>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</si>
  <si>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</si>
  <si>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</si>
  <si>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</si>
  <si>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</si>
  <si>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</si>
  <si>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</si>
  <si>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</si>
  <si>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</si>
  <si>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</si>
  <si>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</si>
  <si>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</si>
  <si>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</si>
  <si>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</si>
  <si>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</si>
  <si>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</si>
  <si>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</si>
  <si>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</si>
  <si>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</si>
  <si>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</si>
  <si>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</si>
  <si>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</si>
  <si>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</si>
  <si>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</si>
  <si>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</si>
  <si>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</si>
  <si>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</si>
  <si>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</si>
  <si>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</si>
  <si>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</si>
  <si>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</si>
  <si>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</si>
  <si>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</si>
  <si>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</si>
  <si>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</si>
  <si>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</si>
  <si>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</si>
  <si>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</si>
  <si>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</si>
  <si>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</si>
  <si>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</si>
  <si>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</si>
  <si>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</si>
  <si>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2  по ул. Центральная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</si>
  <si>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</si>
  <si>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</si>
  <si>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</si>
  <si>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</si>
  <si>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</si>
  <si>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Н/2008-11 от 01.05.2008г.</t>
  </si>
  <si>
    <t xml:space="preserve"> ООО"Технострой-3"</t>
  </si>
  <si>
    <t>Общая задолженность по дому  на 01.01.2012г.</t>
  </si>
  <si>
    <t>№ 2 по ул. Центральная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</si>
  <si>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</si>
  <si>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</si>
  <si>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</si>
  <si>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66.83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</si>
  <si>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- 5.71 т.р.</t>
  </si>
  <si>
    <t>окраска фасадов, входных дверей, мусоропроводных камер - 1.42 т.р.</t>
  </si>
  <si>
    <t>ремонт кровельного покрытия балконов, кровли, козырьков - 18.34 т.р.</t>
  </si>
  <si>
    <t>уборка чердака от ТБО и КГО - 4.50 т.р.</t>
  </si>
  <si>
    <t>ремонт лифтового оборудования - 6.46 т.р.</t>
  </si>
  <si>
    <t>смена кранов, труб, термометров - 17.99 т.р.</t>
  </si>
  <si>
    <t>установка информационного стенда - 3.76 т.р.</t>
  </si>
  <si>
    <t>освещение - 4.93 т.р.</t>
  </si>
  <si>
    <t>прочее - 3.72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</si>
  <si>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Центральная, д. 2</t>
  </si>
  <si>
    <t>утепление фасада</t>
  </si>
  <si>
    <t>1200 кв.м.</t>
  </si>
  <si>
    <t>энергетическое обследование</t>
  </si>
  <si>
    <t>тех.надзор</t>
  </si>
  <si>
    <t>изоляция трубопроводов ЦО</t>
  </si>
  <si>
    <t>198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</si>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</sst>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25" xfId="0" applyBorder="1" applyAlignment="1">
      <alignment/>
    </xf>
    <xf numFmtId="4" fontId="19" fillId="0" borderId="25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top" wrapText="1"/>
    </xf>
    <xf numFmtId="0" fontId="12" fillId="0" borderId="2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3" fillId="0" borderId="24" xfId="0" applyNumberFormat="1" applyFont="1" applyFill="1" applyBorder="1" applyAlignment="1">
      <alignment horizontal="righ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2" fontId="43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10" sqref="C10:I10"/>
    </sheetView>
  </sheetViews>
  <sheetFormatPr defaultColWidth="9.00390625" defaultRowHeight="12.75"/>
  <cols>
    <col min="1" max="1" width="3.375" style="53" hidden="1" customWidth="1"/>
    <col min="2" max="2" width="9.125" style="53" hidden="1" customWidth="1"/>
    <col min="3" max="3" width="30.75390625" style="97" customWidth="1"/>
    <col min="4" max="4" width="14.375" style="97" customWidth="1"/>
    <col min="5" max="5" width="11.875" style="97" customWidth="1"/>
    <col min="6" max="6" width="13.25390625" style="97" customWidth="1"/>
    <col min="7" max="7" width="11.875" style="97" customWidth="1"/>
    <col min="8" max="8" width="14.375" style="97" customWidth="1"/>
    <col min="9" max="9" width="21.00390625" style="97" customWidth="1"/>
    <col min="10" max="10" width="12.25390625" style="53" customWidth="1"/>
    <col min="11" max="16384" width="9.125" style="53" customWidth="1"/>
  </cols>
  <sheetData>
    <row r="1" spans="3:9" ht="12.75" customHeight="1" hidden="1">
      <c r="C1" s="54"/>
      <c r="D1" s="54"/>
      <c r="E1" s="54"/>
      <c r="F1" s="54"/>
      <c r="G1" s="54"/>
      <c r="H1" s="54"/>
      <c r="I1" s="54"/>
    </row>
    <row r="2" spans="3:9" ht="13.5" customHeight="1" hidden="1" thickBot="1">
      <c r="C2" s="54"/>
      <c r="D2" s="54"/>
      <c r="E2" s="54" t="s">
        <v>0</v>
      </c>
      <c r="F2" s="54"/>
      <c r="G2" s="54"/>
      <c r="H2" s="54"/>
      <c r="I2" s="54"/>
    </row>
    <row r="3" spans="3:9" ht="13.5" customHeight="1" hidden="1" thickBot="1">
      <c r="C3" s="55"/>
      <c r="D3" s="56"/>
      <c r="E3" s="57"/>
      <c r="F3" s="57"/>
      <c r="G3" s="57"/>
      <c r="H3" s="57"/>
      <c r="I3" s="58"/>
    </row>
    <row r="4" spans="3:9" ht="12.75" customHeight="1" hidden="1">
      <c r="C4" s="59"/>
      <c r="D4" s="59"/>
      <c r="E4" s="60"/>
      <c r="F4" s="60"/>
      <c r="G4" s="60"/>
      <c r="H4" s="60"/>
      <c r="I4" s="60"/>
    </row>
    <row r="5" spans="3:9" ht="14.25">
      <c r="C5" s="61" t="s">
        <v>1</v>
      </c>
      <c r="D5" s="61"/>
      <c r="E5" s="61"/>
      <c r="F5" s="61"/>
      <c r="G5" s="61"/>
      <c r="H5" s="61"/>
      <c r="I5" s="61"/>
    </row>
    <row r="6" spans="3:9" ht="12.75">
      <c r="C6" s="62" t="s">
        <v>2</v>
      </c>
      <c r="D6" s="62"/>
      <c r="E6" s="62"/>
      <c r="F6" s="62"/>
      <c r="G6" s="62"/>
      <c r="H6" s="62"/>
      <c r="I6" s="62"/>
    </row>
    <row r="7" spans="3:9" ht="12.75">
      <c r="C7" s="62" t="s">
        <v>61</v>
      </c>
      <c r="D7" s="62"/>
      <c r="E7" s="62"/>
      <c r="F7" s="62"/>
      <c r="G7" s="62"/>
      <c r="H7" s="62"/>
      <c r="I7" s="62"/>
    </row>
    <row r="8" spans="3:9" ht="6" customHeight="1" thickBot="1">
      <c r="C8" s="63"/>
      <c r="D8" s="63"/>
      <c r="E8" s="63"/>
      <c r="F8" s="63"/>
      <c r="G8" s="63"/>
      <c r="H8" s="63"/>
      <c r="I8" s="63"/>
    </row>
    <row r="9" spans="3:9" ht="50.25" customHeight="1" thickBot="1">
      <c r="C9" s="64" t="s">
        <v>3</v>
      </c>
      <c r="D9" s="65" t="s">
        <v>62</v>
      </c>
      <c r="E9" s="66" t="s">
        <v>63</v>
      </c>
      <c r="F9" s="66" t="s">
        <v>64</v>
      </c>
      <c r="G9" s="66" t="s">
        <v>4</v>
      </c>
      <c r="H9" s="66" t="s">
        <v>65</v>
      </c>
      <c r="I9" s="65" t="s">
        <v>5</v>
      </c>
    </row>
    <row r="10" spans="3:9" ht="13.5" customHeight="1" thickBot="1">
      <c r="C10" s="67" t="s">
        <v>6</v>
      </c>
      <c r="D10" s="47"/>
      <c r="E10" s="47"/>
      <c r="F10" s="47"/>
      <c r="G10" s="47"/>
      <c r="H10" s="47"/>
      <c r="I10" s="68"/>
    </row>
    <row r="11" spans="3:9" ht="13.5" customHeight="1" thickBot="1">
      <c r="C11" s="69" t="s">
        <v>7</v>
      </c>
      <c r="D11" s="70">
        <v>67671.92999999993</v>
      </c>
      <c r="E11" s="71">
        <f>1647578.68-1240.46</f>
        <v>1646338.22</v>
      </c>
      <c r="F11" s="71">
        <v>1638059.86</v>
      </c>
      <c r="G11" s="71">
        <f>+E11</f>
        <v>1646338.22</v>
      </c>
      <c r="H11" s="71">
        <f>+D11+E11-F11</f>
        <v>75950.2899999998</v>
      </c>
      <c r="I11" s="72" t="s">
        <v>66</v>
      </c>
    </row>
    <row r="12" spans="3:9" ht="13.5" customHeight="1" thickBot="1">
      <c r="C12" s="69" t="s">
        <v>8</v>
      </c>
      <c r="D12" s="70">
        <v>63759.80000000005</v>
      </c>
      <c r="E12" s="73">
        <f>591837.43-22751.24</f>
        <v>569086.1900000001</v>
      </c>
      <c r="F12" s="73">
        <v>593659.63</v>
      </c>
      <c r="G12" s="71">
        <f>+E12</f>
        <v>569086.1900000001</v>
      </c>
      <c r="H12" s="71">
        <f>+D12+E12-F12</f>
        <v>39186.3600000001</v>
      </c>
      <c r="I12" s="74"/>
    </row>
    <row r="13" spans="3:9" ht="13.5" customHeight="1" thickBot="1">
      <c r="C13" s="69" t="s">
        <v>9</v>
      </c>
      <c r="D13" s="70">
        <v>18024.96000000002</v>
      </c>
      <c r="E13" s="73">
        <f>209801.52-6260.89+135620.73+1330.1</f>
        <v>340491.45999999996</v>
      </c>
      <c r="F13" s="73">
        <f>152000.59+178727.25</f>
        <v>330727.83999999997</v>
      </c>
      <c r="G13" s="71">
        <f>+E13</f>
        <v>340491.45999999996</v>
      </c>
      <c r="H13" s="71">
        <f>+D13+E13-F13</f>
        <v>27788.580000000016</v>
      </c>
      <c r="I13" s="74"/>
    </row>
    <row r="14" spans="3:9" ht="13.5" customHeight="1" thickBot="1">
      <c r="C14" s="69" t="s">
        <v>10</v>
      </c>
      <c r="D14" s="70">
        <v>11326.26000000001</v>
      </c>
      <c r="E14" s="73">
        <f>70669.95-2098.02+45665.72+458.13+62869.18-2301.15</f>
        <v>175263.81</v>
      </c>
      <c r="F14" s="73">
        <f>61495.96+51132.58+60213.75</f>
        <v>172842.29</v>
      </c>
      <c r="G14" s="71">
        <f>+E14</f>
        <v>175263.81</v>
      </c>
      <c r="H14" s="71">
        <f>+D14+E14-F14</f>
        <v>13747.779999999999</v>
      </c>
      <c r="I14" s="75"/>
    </row>
    <row r="15" spans="3:9" ht="13.5" customHeight="1" thickBot="1">
      <c r="C15" s="69" t="s">
        <v>11</v>
      </c>
      <c r="D15" s="76">
        <f>SUM(D11:D14)</f>
        <v>160782.95</v>
      </c>
      <c r="E15" s="76">
        <f>SUM(E11:E14)</f>
        <v>2731179.68</v>
      </c>
      <c r="F15" s="76">
        <f>SUM(F11:F14)</f>
        <v>2735289.62</v>
      </c>
      <c r="G15" s="76">
        <f>SUM(G11:G14)</f>
        <v>2731179.68</v>
      </c>
      <c r="H15" s="76">
        <f>SUM(H11:H14)</f>
        <v>156673.00999999992</v>
      </c>
      <c r="I15" s="77"/>
    </row>
    <row r="16" spans="3:9" ht="13.5" customHeight="1" thickBot="1">
      <c r="C16" s="47" t="s">
        <v>12</v>
      </c>
      <c r="D16" s="47"/>
      <c r="E16" s="47"/>
      <c r="F16" s="47"/>
      <c r="G16" s="47"/>
      <c r="H16" s="47"/>
      <c r="I16" s="47"/>
    </row>
    <row r="17" spans="3:9" ht="39.75" customHeight="1" thickBot="1">
      <c r="C17" s="78" t="s">
        <v>3</v>
      </c>
      <c r="D17" s="65" t="s">
        <v>62</v>
      </c>
      <c r="E17" s="66" t="s">
        <v>63</v>
      </c>
      <c r="F17" s="66" t="s">
        <v>64</v>
      </c>
      <c r="G17" s="66" t="s">
        <v>4</v>
      </c>
      <c r="H17" s="66" t="s">
        <v>65</v>
      </c>
      <c r="I17" s="79" t="s">
        <v>13</v>
      </c>
    </row>
    <row r="18" spans="3:9" ht="17.25" customHeight="1" thickBot="1">
      <c r="C18" s="64" t="s">
        <v>14</v>
      </c>
      <c r="D18" s="80">
        <v>41280.37000000011</v>
      </c>
      <c r="E18" s="81">
        <v>1170983.76</v>
      </c>
      <c r="F18" s="81">
        <v>1158618.48</v>
      </c>
      <c r="G18" s="81">
        <f>+E18</f>
        <v>1170983.76</v>
      </c>
      <c r="H18" s="81">
        <f>+D18+E18-F18</f>
        <v>53645.65000000014</v>
      </c>
      <c r="I18" s="82" t="s">
        <v>67</v>
      </c>
    </row>
    <row r="19" spans="3:10" ht="18.75" customHeight="1" thickBot="1">
      <c r="C19" s="69" t="s">
        <v>15</v>
      </c>
      <c r="D19" s="70">
        <v>14177.570000000007</v>
      </c>
      <c r="E19" s="71">
        <v>184742.92</v>
      </c>
      <c r="F19" s="71">
        <v>190385.75</v>
      </c>
      <c r="G19" s="81">
        <v>66827.44</v>
      </c>
      <c r="H19" s="81">
        <f aca="true" t="shared" si="0" ref="H19:H25">+D19+E19-F19</f>
        <v>8534.74000000002</v>
      </c>
      <c r="I19" s="83"/>
      <c r="J19" s="84"/>
    </row>
    <row r="20" spans="3:9" ht="13.5" customHeight="1" thickBot="1">
      <c r="C20" s="78" t="s">
        <v>16</v>
      </c>
      <c r="D20" s="85">
        <v>11875.130000000005</v>
      </c>
      <c r="E20" s="71">
        <v>303879.42</v>
      </c>
      <c r="F20" s="71">
        <v>303777.55</v>
      </c>
      <c r="G20" s="81">
        <v>360910</v>
      </c>
      <c r="H20" s="81">
        <f t="shared" si="0"/>
        <v>11977</v>
      </c>
      <c r="I20" s="86"/>
    </row>
    <row r="21" spans="3:9" ht="22.5" customHeight="1" thickBot="1">
      <c r="C21" s="69" t="s">
        <v>17</v>
      </c>
      <c r="D21" s="70">
        <v>6858.899999999994</v>
      </c>
      <c r="E21" s="71">
        <f>162261.18</f>
        <v>162261.18</v>
      </c>
      <c r="F21" s="71">
        <v>161723.04</v>
      </c>
      <c r="G21" s="81">
        <f>+E21</f>
        <v>162261.18</v>
      </c>
      <c r="H21" s="81">
        <f t="shared" si="0"/>
        <v>7397.039999999979</v>
      </c>
      <c r="I21" s="86" t="s">
        <v>18</v>
      </c>
    </row>
    <row r="22" spans="3:9" ht="13.5" customHeight="1" thickBot="1">
      <c r="C22" s="69" t="s">
        <v>19</v>
      </c>
      <c r="D22" s="70">
        <v>9777.690000000002</v>
      </c>
      <c r="E22" s="71">
        <v>240165.11</v>
      </c>
      <c r="F22" s="71">
        <v>238932.2</v>
      </c>
      <c r="G22" s="81">
        <f>+E22</f>
        <v>240165.11</v>
      </c>
      <c r="H22" s="81">
        <f t="shared" si="0"/>
        <v>11010.599999999977</v>
      </c>
      <c r="I22" s="86" t="s">
        <v>20</v>
      </c>
    </row>
    <row r="23" spans="3:9" ht="13.5" customHeight="1" thickBot="1">
      <c r="C23" s="69" t="s">
        <v>21</v>
      </c>
      <c r="D23" s="70">
        <v>558.0700000000015</v>
      </c>
      <c r="E23" s="73">
        <v>13502.27</v>
      </c>
      <c r="F23" s="73">
        <v>13441.05</v>
      </c>
      <c r="G23" s="81">
        <f>+E23</f>
        <v>13502.27</v>
      </c>
      <c r="H23" s="81">
        <f t="shared" si="0"/>
        <v>619.2900000000027</v>
      </c>
      <c r="I23" s="87" t="s">
        <v>22</v>
      </c>
    </row>
    <row r="24" spans="3:9" ht="13.5" customHeight="1" thickBot="1">
      <c r="C24" s="78" t="s">
        <v>23</v>
      </c>
      <c r="D24" s="70">
        <v>7023.789999999994</v>
      </c>
      <c r="E24" s="73">
        <v>146167.97</v>
      </c>
      <c r="F24" s="73">
        <v>145555.3</v>
      </c>
      <c r="G24" s="81">
        <f>+E24</f>
        <v>146167.97</v>
      </c>
      <c r="H24" s="81">
        <f t="shared" si="0"/>
        <v>7636.460000000021</v>
      </c>
      <c r="I24" s="86"/>
    </row>
    <row r="25" spans="3:9" ht="13.5" customHeight="1" thickBot="1">
      <c r="C25" s="69" t="s">
        <v>24</v>
      </c>
      <c r="D25" s="70">
        <v>1519.0199999999968</v>
      </c>
      <c r="E25" s="73">
        <v>32685</v>
      </c>
      <c r="F25" s="73">
        <v>32703.08</v>
      </c>
      <c r="G25" s="81">
        <f>+E25</f>
        <v>32685</v>
      </c>
      <c r="H25" s="81">
        <f t="shared" si="0"/>
        <v>1500.939999999995</v>
      </c>
      <c r="I25" s="87" t="s">
        <v>68</v>
      </c>
    </row>
    <row r="26" spans="3:9" s="88" customFormat="1" ht="13.5" customHeight="1" thickBot="1">
      <c r="C26" s="69" t="s">
        <v>11</v>
      </c>
      <c r="D26" s="76">
        <f>SUM(D18:D25)</f>
        <v>93070.54000000012</v>
      </c>
      <c r="E26" s="76">
        <f>SUM(E18:E25)</f>
        <v>2254387.63</v>
      </c>
      <c r="F26" s="76">
        <f>SUM(F18:F25)</f>
        <v>2245136.45</v>
      </c>
      <c r="G26" s="76">
        <f>SUM(G18:G25)</f>
        <v>2193502.73</v>
      </c>
      <c r="H26" s="76">
        <f>SUM(H18:H25)</f>
        <v>102321.72000000015</v>
      </c>
      <c r="I26" s="89"/>
    </row>
    <row r="27" spans="3:9" ht="13.5" customHeight="1" thickBot="1">
      <c r="C27" s="48" t="s">
        <v>25</v>
      </c>
      <c r="D27" s="48"/>
      <c r="E27" s="48"/>
      <c r="F27" s="48"/>
      <c r="G27" s="48"/>
      <c r="H27" s="48"/>
      <c r="I27" s="48"/>
    </row>
    <row r="28" spans="3:9" ht="28.5" customHeight="1" thickBot="1">
      <c r="C28" s="90" t="s">
        <v>26</v>
      </c>
      <c r="D28" s="91" t="s">
        <v>27</v>
      </c>
      <c r="E28" s="92"/>
      <c r="F28" s="92"/>
      <c r="G28" s="92"/>
      <c r="H28" s="93"/>
      <c r="I28" s="94" t="s">
        <v>28</v>
      </c>
    </row>
    <row r="29" spans="3:8" ht="14.25" customHeight="1">
      <c r="C29" s="95" t="s">
        <v>69</v>
      </c>
      <c r="D29" s="95"/>
      <c r="E29" s="95"/>
      <c r="F29" s="95"/>
      <c r="G29" s="95"/>
      <c r="H29" s="96">
        <f>+H15+H26</f>
        <v>258994.73000000007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98" t="s">
        <v>29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98" t="s">
        <v>30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98" t="s">
        <v>70</v>
      </c>
      <c r="B3" s="98"/>
      <c r="C3" s="98"/>
      <c r="D3" s="98"/>
      <c r="E3" s="98"/>
      <c r="F3" s="98"/>
      <c r="G3" s="98"/>
      <c r="H3" s="98"/>
      <c r="I3" s="98"/>
    </row>
    <row r="4" spans="1:9" ht="51">
      <c r="A4" s="99" t="s">
        <v>31</v>
      </c>
      <c r="B4" s="100" t="s">
        <v>71</v>
      </c>
      <c r="C4" s="100" t="s">
        <v>72</v>
      </c>
      <c r="D4" s="100" t="s">
        <v>32</v>
      </c>
      <c r="E4" s="100" t="s">
        <v>33</v>
      </c>
      <c r="F4" s="100" t="s">
        <v>34</v>
      </c>
      <c r="G4" s="100" t="s">
        <v>35</v>
      </c>
      <c r="H4" s="100" t="s">
        <v>73</v>
      </c>
      <c r="I4" s="99" t="s">
        <v>36</v>
      </c>
    </row>
    <row r="5" spans="1:9" ht="15">
      <c r="A5" s="101" t="s">
        <v>37</v>
      </c>
      <c r="B5" s="101">
        <v>-45.25999999999999</v>
      </c>
      <c r="C5" s="102">
        <v>-45.25262</v>
      </c>
      <c r="D5" s="102">
        <v>184.74292</v>
      </c>
      <c r="E5" s="102">
        <v>190.38575</v>
      </c>
      <c r="F5" s="102">
        <v>4.32</v>
      </c>
      <c r="G5" s="102">
        <v>66.82744</v>
      </c>
      <c r="H5" s="102">
        <v>8.53474</v>
      </c>
      <c r="I5" s="102">
        <f>B5+D5+F5-G5</f>
        <v>76.97548</v>
      </c>
    </row>
    <row r="7" ht="15">
      <c r="A7" t="s">
        <v>74</v>
      </c>
    </row>
    <row r="8" ht="12.75">
      <c r="A8" t="s">
        <v>75</v>
      </c>
    </row>
    <row r="9" ht="12.75">
      <c r="A9" t="s">
        <v>76</v>
      </c>
    </row>
    <row r="10" ht="12.75">
      <c r="A10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81</v>
      </c>
    </row>
    <row r="15" ht="12.75">
      <c r="A15" t="s">
        <v>82</v>
      </c>
    </row>
    <row r="16" ht="12.75">
      <c r="A16" t="s">
        <v>83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49" t="s">
        <v>84</v>
      </c>
      <c r="B1" s="49"/>
      <c r="C1" s="49"/>
      <c r="D1" s="49"/>
      <c r="E1" s="49"/>
      <c r="F1" s="49"/>
      <c r="G1" s="49"/>
      <c r="H1" s="4"/>
    </row>
    <row r="2" spans="1:7" ht="29.25" customHeight="1" thickBot="1">
      <c r="A2" s="50"/>
      <c r="B2" s="50"/>
      <c r="C2" s="50"/>
      <c r="D2" s="50"/>
      <c r="E2" s="50"/>
      <c r="F2" s="50"/>
      <c r="G2" s="50"/>
    </row>
    <row r="3" spans="1:8" ht="13.5" thickBot="1">
      <c r="A3" s="5"/>
      <c r="B3" s="6"/>
      <c r="C3" s="1"/>
      <c r="D3" s="6"/>
      <c r="E3" s="6"/>
      <c r="F3" s="51" t="s">
        <v>38</v>
      </c>
      <c r="G3" s="52"/>
      <c r="H3" s="6"/>
    </row>
    <row r="4" spans="1:8" ht="12.75">
      <c r="A4" s="7" t="s">
        <v>39</v>
      </c>
      <c r="B4" s="8" t="s">
        <v>40</v>
      </c>
      <c r="C4" s="9" t="s">
        <v>41</v>
      </c>
      <c r="D4" s="8" t="s">
        <v>42</v>
      </c>
      <c r="E4" s="10" t="s">
        <v>43</v>
      </c>
      <c r="F4" s="10"/>
      <c r="G4" s="10"/>
      <c r="H4" s="10" t="s">
        <v>44</v>
      </c>
    </row>
    <row r="5" spans="1:8" ht="12.75">
      <c r="A5" s="7" t="s">
        <v>45</v>
      </c>
      <c r="B5" s="8"/>
      <c r="C5" s="9"/>
      <c r="D5" s="8" t="s">
        <v>46</v>
      </c>
      <c r="E5" s="8" t="s">
        <v>47</v>
      </c>
      <c r="F5" s="8" t="s">
        <v>48</v>
      </c>
      <c r="G5" s="8" t="s">
        <v>49</v>
      </c>
      <c r="H5" s="8"/>
    </row>
    <row r="6" spans="1:8" ht="12.75">
      <c r="A6" s="7"/>
      <c r="B6" s="8"/>
      <c r="C6" s="9"/>
      <c r="D6" s="8" t="s">
        <v>50</v>
      </c>
      <c r="E6" s="8"/>
      <c r="F6" s="8" t="s">
        <v>51</v>
      </c>
      <c r="G6" s="8" t="s">
        <v>52</v>
      </c>
      <c r="H6" s="8"/>
    </row>
    <row r="7" spans="1:8" ht="12.75">
      <c r="A7" s="7"/>
      <c r="B7" s="8"/>
      <c r="C7" s="9"/>
      <c r="D7" s="8"/>
      <c r="E7" s="11"/>
      <c r="G7" s="8" t="s">
        <v>53</v>
      </c>
      <c r="H7" s="11"/>
    </row>
    <row r="8" spans="1:8" ht="13.5" thickBot="1">
      <c r="A8" s="12"/>
      <c r="B8" s="13"/>
      <c r="C8" s="3"/>
      <c r="D8" s="13"/>
      <c r="E8" s="13"/>
      <c r="F8" s="13"/>
      <c r="G8" s="13"/>
      <c r="H8" s="13"/>
    </row>
    <row r="9" spans="1:8" ht="12.75">
      <c r="A9" s="6"/>
      <c r="B9" s="14"/>
      <c r="C9" s="1"/>
      <c r="D9" s="6"/>
      <c r="E9" s="14"/>
      <c r="F9" s="14"/>
      <c r="G9" s="14"/>
      <c r="H9" s="14"/>
    </row>
    <row r="10" spans="1:8" ht="12.75" customHeight="1">
      <c r="A10" s="8">
        <v>1</v>
      </c>
      <c r="B10" s="15" t="s">
        <v>54</v>
      </c>
      <c r="C10" s="7" t="s">
        <v>85</v>
      </c>
      <c r="D10" s="8" t="s">
        <v>86</v>
      </c>
      <c r="E10" s="16">
        <v>6663.62</v>
      </c>
      <c r="F10" s="17">
        <v>333.646</v>
      </c>
      <c r="G10" s="17">
        <f>+E10-F10</f>
        <v>6329.974</v>
      </c>
      <c r="H10" s="18"/>
    </row>
    <row r="11" spans="1:8" ht="12.75">
      <c r="A11" s="8"/>
      <c r="B11" s="15"/>
      <c r="C11" s="7" t="s">
        <v>87</v>
      </c>
      <c r="D11" s="8"/>
      <c r="E11" s="16">
        <v>320.5</v>
      </c>
      <c r="F11" s="17">
        <v>16.1</v>
      </c>
      <c r="G11" s="17">
        <f>+E11-F11</f>
        <v>304.4</v>
      </c>
      <c r="H11" s="18"/>
    </row>
    <row r="12" spans="1:8" ht="12.75">
      <c r="A12" s="8"/>
      <c r="B12" s="15"/>
      <c r="C12" s="9" t="s">
        <v>88</v>
      </c>
      <c r="D12" s="8"/>
      <c r="E12" s="17">
        <v>64.276</v>
      </c>
      <c r="F12" s="17">
        <v>3.214</v>
      </c>
      <c r="G12" s="17">
        <f>+E12-F12</f>
        <v>61.062</v>
      </c>
      <c r="H12" s="18"/>
    </row>
    <row r="13" spans="1:8" ht="12.75">
      <c r="A13" s="8"/>
      <c r="B13" s="15"/>
      <c r="C13" s="9" t="s">
        <v>89</v>
      </c>
      <c r="D13" s="8" t="s">
        <v>90</v>
      </c>
      <c r="E13" s="17">
        <v>158.8</v>
      </c>
      <c r="F13" s="17">
        <v>7.95</v>
      </c>
      <c r="G13" s="17">
        <f>+E13-F13</f>
        <v>150.85000000000002</v>
      </c>
      <c r="H13" s="18"/>
    </row>
    <row r="14" spans="1:8" ht="12.75">
      <c r="A14" s="8"/>
      <c r="B14" s="15"/>
      <c r="C14" s="9"/>
      <c r="D14" s="8"/>
      <c r="E14" s="19"/>
      <c r="F14" s="20"/>
      <c r="G14" s="17"/>
      <c r="H14" s="21"/>
    </row>
    <row r="15" spans="1:8" ht="12.75">
      <c r="A15" s="8"/>
      <c r="B15" s="15"/>
      <c r="C15" s="22" t="s">
        <v>55</v>
      </c>
      <c r="D15" s="23"/>
      <c r="E15" s="24">
        <f>SUM(E10:E14)</f>
        <v>7207.196</v>
      </c>
      <c r="F15" s="24">
        <f>SUM(F10:F14)</f>
        <v>360.91</v>
      </c>
      <c r="G15" s="24">
        <f>SUM(G10:G14)</f>
        <v>6846.286</v>
      </c>
      <c r="H15" s="18"/>
    </row>
    <row r="16" spans="1:8" ht="13.5" thickBot="1">
      <c r="A16" s="25"/>
      <c r="B16" s="26"/>
      <c r="C16" s="27"/>
      <c r="D16" s="28"/>
      <c r="E16" s="19"/>
      <c r="F16" s="19"/>
      <c r="G16" s="19"/>
      <c r="H16" s="21"/>
    </row>
    <row r="17" spans="1:8" ht="12.75">
      <c r="A17" s="6"/>
      <c r="B17" s="14"/>
      <c r="C17" s="29"/>
      <c r="D17" s="29"/>
      <c r="E17" s="30"/>
      <c r="F17" s="30"/>
      <c r="G17" s="30"/>
      <c r="H17" s="29"/>
    </row>
    <row r="18" spans="1:8" ht="12.75">
      <c r="A18" s="11"/>
      <c r="B18" s="31" t="s">
        <v>11</v>
      </c>
      <c r="C18" s="32"/>
      <c r="D18" s="32"/>
      <c r="E18" s="33">
        <f>E15</f>
        <v>7207.196</v>
      </c>
      <c r="F18" s="33">
        <f>F15</f>
        <v>360.91</v>
      </c>
      <c r="G18" s="33">
        <f>G15</f>
        <v>6846.286</v>
      </c>
      <c r="H18" s="33">
        <f>H15</f>
        <v>0</v>
      </c>
    </row>
    <row r="19" spans="1:8" ht="13.5" thickBot="1">
      <c r="A19" s="13"/>
      <c r="B19" s="34"/>
      <c r="C19" s="35"/>
      <c r="D19" s="35"/>
      <c r="E19" s="36"/>
      <c r="F19" s="36"/>
      <c r="G19" s="36"/>
      <c r="H19" s="36"/>
    </row>
    <row r="20" spans="1:8" ht="12.75">
      <c r="A20" s="2"/>
      <c r="B20" s="2"/>
      <c r="C20" s="37"/>
      <c r="D20" s="37"/>
      <c r="E20" s="9"/>
      <c r="F20" s="9"/>
      <c r="G20" s="9"/>
      <c r="H20" s="9"/>
    </row>
    <row r="21" spans="1:8" ht="60">
      <c r="A21" s="38" t="s">
        <v>56</v>
      </c>
      <c r="B21" s="38" t="s">
        <v>58</v>
      </c>
      <c r="C21" s="38" t="s">
        <v>91</v>
      </c>
      <c r="D21" s="38" t="s">
        <v>92</v>
      </c>
      <c r="E21" s="39" t="s">
        <v>57</v>
      </c>
      <c r="F21" s="38" t="s">
        <v>93</v>
      </c>
      <c r="G21" s="40"/>
      <c r="H21" s="9"/>
    </row>
    <row r="22" spans="1:8" ht="15">
      <c r="A22" s="41">
        <v>1</v>
      </c>
      <c r="B22" s="42">
        <v>11875.130000000005</v>
      </c>
      <c r="C22" s="42">
        <v>303879.42</v>
      </c>
      <c r="D22" s="42">
        <v>303777.55</v>
      </c>
      <c r="E22" s="42">
        <v>58676.85</v>
      </c>
      <c r="F22" s="42">
        <f>+B22+C22-D22</f>
        <v>11977</v>
      </c>
      <c r="G22" s="43"/>
      <c r="H22" s="9"/>
    </row>
    <row r="23" spans="1:8" ht="15">
      <c r="A23" s="44"/>
      <c r="B23" s="43"/>
      <c r="C23" s="43"/>
      <c r="D23" s="43"/>
      <c r="E23" s="43"/>
      <c r="F23" s="43"/>
      <c r="G23" s="43"/>
      <c r="H23" s="9"/>
    </row>
    <row r="24" spans="1:5" ht="90">
      <c r="A24" s="38" t="s">
        <v>56</v>
      </c>
      <c r="B24" s="38" t="s">
        <v>60</v>
      </c>
      <c r="C24" s="38" t="s">
        <v>94</v>
      </c>
      <c r="D24" s="38" t="s">
        <v>59</v>
      </c>
      <c r="E24" s="38" t="s">
        <v>95</v>
      </c>
    </row>
    <row r="25" spans="1:5" ht="15">
      <c r="A25" s="45">
        <v>1</v>
      </c>
      <c r="B25" s="46">
        <v>-443206.26</v>
      </c>
      <c r="C25" s="46">
        <f>+D22+E22</f>
        <v>362454.39999999997</v>
      </c>
      <c r="D25" s="46">
        <v>360910</v>
      </c>
      <c r="E25" s="46">
        <f>+B25+C25-D25</f>
        <v>-441661.86000000004</v>
      </c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2011-03-25T07:20:24Z</dcterms:created>
  <dcterms:modified xsi:type="dcterms:W3CDTF">2012-04-24T12:42:59Z</dcterms:modified>
  <cp:category/>
  <cp:version/>
  <cp:contentType/>
  <cp:contentStatus/>
</cp:coreProperties>
</file>