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<sst xmlns="http://schemas.openxmlformats.org/spreadsheetml/2006/main" count="101" uniqueCount="90">
  <si>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</si>
  <si>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</si>
  <si>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</si>
  <si>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</si>
  <si>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</si>
  <si>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</si>
  <si>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</si>
  <si>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</si>
  <si>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</si>
  <si>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</si>
  <si>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</si>
  <si>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</si>
  <si>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</si>
  <si>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</si>
  <si>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</si>
  <si>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</si>
  <si>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</si>
  <si>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</si>
  <si>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</si>
  <si>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</si>
  <si>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</si>
  <si>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</si>
  <si>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</si>
  <si>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</si>
  <si>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</si>
  <si>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</si>
  <si>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</si>
  <si>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</si>
  <si>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</si>
  <si>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</si>
  <si>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</si>
  <si>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</si>
  <si>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</si>
  <si>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</si>
  <si>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</si>
  <si>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</si>
  <si>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</si>
  <si>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1  по ул. Ларина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</si>
  <si>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</si>
  <si>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</si>
  <si>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</si>
  <si>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</si>
  <si>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</si>
  <si>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Н/2009-79 от 01.05.2009г.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</si>
  <si>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</si>
  <si>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</si>
  <si>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</si>
  <si>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№1  по ул. Ларина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</si>
  <si>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</si>
  <si>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</si>
  <si>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</si>
  <si>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108.02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</si>
  <si>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- 71.94 т.р.</t>
  </si>
  <si>
    <t>окраска дверей, пухто - 2.17 т.р.</t>
  </si>
  <si>
    <t>уборка подвала от ТБО и КГО - 1.58 т.р.</t>
  </si>
  <si>
    <t>проверка пожарных и наружных лестниц, ограждений кровли - 10.00 т.р.</t>
  </si>
  <si>
    <t>установка регулятора температуры - 21.66 т.р.</t>
  </si>
  <si>
    <t>освещение - 0.67 т.р.</t>
  </si>
  <si>
    <t>Отчет о реализации программы капитального ремонта жилого фонда ООО "УЮТ-СЕРВИС" в соответствии с ФЗ № 185 за период с 01 апреля 2011г. по 31 декабря 2011г.  по адресу г.Сертолово, ул. Ларина,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</si>
  <si>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</si>
  <si>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</si>
  <si>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</si>
  <si>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</si>
  <si>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</si>
  <si>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</si>
  <si>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</si>
  <si>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</si>
  <si>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</si>
  <si>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</si>
  <si>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</si>
  <si>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</si>
  <si>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</si>
  <si>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</si>
  <si>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</si>
  <si>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1</t>
  </si>
  <si>
    <t>1 шт.</t>
  </si>
  <si>
    <t>установка т/о узлов учета теп/энергии</t>
  </si>
  <si>
    <t>установка эл.счетчиков</t>
  </si>
  <si>
    <t>Всего</t>
  </si>
  <si>
    <t>№ п/п</t>
  </si>
  <si>
    <t>Задолженность населения на 01.01.2011г., руб.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</si>
  <si>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</si>
  <si>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</si>
  <si>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</si>
  <si>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</si>
  <si>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Остаток средств  на лицевом счете на 01.01.2011г.,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</si>
  <si>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</si>
  <si>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</si>
  <si>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</si>
  <si>
    <t>замена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</si>
</sst>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10" sqref="C10:I1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37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3</v>
      </c>
      <c r="D9" s="10" t="s">
        <v>38</v>
      </c>
      <c r="E9" s="11" t="s">
        <v>39</v>
      </c>
      <c r="F9" s="11" t="s">
        <v>40</v>
      </c>
      <c r="G9" s="11" t="s">
        <v>4</v>
      </c>
      <c r="H9" s="11" t="s">
        <v>41</v>
      </c>
      <c r="I9" s="10" t="s">
        <v>5</v>
      </c>
    </row>
    <row r="10" spans="3:9" ht="13.5" customHeight="1" thickBot="1">
      <c r="C10" s="98" t="s">
        <v>6</v>
      </c>
      <c r="D10" s="85"/>
      <c r="E10" s="85"/>
      <c r="F10" s="85"/>
      <c r="G10" s="85"/>
      <c r="H10" s="85"/>
      <c r="I10" s="99"/>
    </row>
    <row r="11" spans="3:9" ht="13.5" customHeight="1" thickBot="1">
      <c r="C11" s="12" t="s">
        <v>7</v>
      </c>
      <c r="D11" s="13">
        <v>28333.540000000037</v>
      </c>
      <c r="E11" s="14">
        <f>256501.52+569025.82-55596.67</f>
        <v>769930.6699999999</v>
      </c>
      <c r="F11" s="14">
        <f>541666.3+225317.55</f>
        <v>766983.8500000001</v>
      </c>
      <c r="G11" s="14">
        <f>+E11</f>
        <v>769930.6699999999</v>
      </c>
      <c r="H11" s="14">
        <f>+D11+E11-F11</f>
        <v>31280.35999999987</v>
      </c>
      <c r="I11" s="92" t="s">
        <v>42</v>
      </c>
    </row>
    <row r="12" spans="3:9" ht="13.5" customHeight="1" thickBot="1">
      <c r="C12" s="12" t="s">
        <v>8</v>
      </c>
      <c r="D12" s="13">
        <v>17937.659999999974</v>
      </c>
      <c r="E12" s="15">
        <f>102525.88+7800.84+87764.81-3523.5</f>
        <v>194568.03</v>
      </c>
      <c r="F12" s="15">
        <f>102175.65+100312.27</f>
        <v>202487.91999999998</v>
      </c>
      <c r="G12" s="14">
        <f>+E12</f>
        <v>194568.03</v>
      </c>
      <c r="H12" s="14">
        <f>+D12+E12-F12</f>
        <v>10017.76999999999</v>
      </c>
      <c r="I12" s="93"/>
    </row>
    <row r="13" spans="3:9" ht="13.5" customHeight="1" thickBot="1">
      <c r="C13" s="12" t="s">
        <v>9</v>
      </c>
      <c r="D13" s="13">
        <v>7909.199999999997</v>
      </c>
      <c r="E13" s="15">
        <f>41689.37-16.36+61882.05-706.1</f>
        <v>102848.95999999999</v>
      </c>
      <c r="F13" s="15">
        <f>51415.96+49580.68</f>
        <v>100996.64</v>
      </c>
      <c r="G13" s="14">
        <f>+E13</f>
        <v>102848.95999999999</v>
      </c>
      <c r="H13" s="14">
        <f>+D13+E13-F13</f>
        <v>9761.51999999999</v>
      </c>
      <c r="I13" s="93"/>
    </row>
    <row r="14" spans="3:9" ht="13.5" customHeight="1" thickBot="1">
      <c r="C14" s="12" t="s">
        <v>10</v>
      </c>
      <c r="D14" s="13">
        <v>4473.87000000001</v>
      </c>
      <c r="E14" s="15">
        <f>11015.04-325.34+14021.21-5.53+20844.48-119.91+13203.41+1004.66</f>
        <v>59638.020000000004</v>
      </c>
      <c r="F14" s="15">
        <f>12918.39+17436.99+16659.78+12518.54</f>
        <v>59533.700000000004</v>
      </c>
      <c r="G14" s="14">
        <f>+E14</f>
        <v>59638.020000000004</v>
      </c>
      <c r="H14" s="14">
        <f>+D14+E14-F14</f>
        <v>4578.19000000001</v>
      </c>
      <c r="I14" s="94"/>
    </row>
    <row r="15" spans="3:9" ht="13.5" customHeight="1" thickBot="1">
      <c r="C15" s="12" t="s">
        <v>11</v>
      </c>
      <c r="D15" s="16">
        <f>SUM(D11:D14)</f>
        <v>58654.27000000002</v>
      </c>
      <c r="E15" s="16">
        <f>SUM(E11:E14)</f>
        <v>1126985.68</v>
      </c>
      <c r="F15" s="16">
        <f>SUM(F11:F14)</f>
        <v>1130002.1099999999</v>
      </c>
      <c r="G15" s="16">
        <f>SUM(G11:G14)</f>
        <v>1126985.68</v>
      </c>
      <c r="H15" s="16">
        <f>SUM(H11:H14)</f>
        <v>55637.83999999986</v>
      </c>
      <c r="I15" s="17"/>
    </row>
    <row r="16" spans="3:9" ht="13.5" customHeight="1" thickBot="1">
      <c r="C16" s="85" t="s">
        <v>12</v>
      </c>
      <c r="D16" s="85"/>
      <c r="E16" s="85"/>
      <c r="F16" s="85"/>
      <c r="G16" s="85"/>
      <c r="H16" s="85"/>
      <c r="I16" s="85"/>
    </row>
    <row r="17" spans="3:9" ht="54.75" customHeight="1" thickBot="1">
      <c r="C17" s="18" t="s">
        <v>3</v>
      </c>
      <c r="D17" s="10" t="s">
        <v>38</v>
      </c>
      <c r="E17" s="11" t="s">
        <v>39</v>
      </c>
      <c r="F17" s="11" t="s">
        <v>40</v>
      </c>
      <c r="G17" s="11" t="s">
        <v>4</v>
      </c>
      <c r="H17" s="11" t="s">
        <v>41</v>
      </c>
      <c r="I17" s="19" t="s">
        <v>13</v>
      </c>
    </row>
    <row r="18" spans="3:9" ht="17.25" customHeight="1" thickBot="1">
      <c r="C18" s="9" t="s">
        <v>14</v>
      </c>
      <c r="D18" s="20">
        <v>16112.540000000037</v>
      </c>
      <c r="E18" s="21">
        <v>419362.56</v>
      </c>
      <c r="F18" s="21">
        <v>418338.76</v>
      </c>
      <c r="G18" s="21">
        <f>+E18</f>
        <v>419362.56</v>
      </c>
      <c r="H18" s="21">
        <f aca="true" t="shared" si="0" ref="H18:H24">+D18+E18-F18</f>
        <v>17136.340000000026</v>
      </c>
      <c r="I18" s="86" t="s">
        <v>43</v>
      </c>
    </row>
    <row r="19" spans="3:10" ht="18.75" customHeight="1" thickBot="1">
      <c r="C19" s="12" t="s">
        <v>15</v>
      </c>
      <c r="D19" s="13">
        <v>5886.119999999995</v>
      </c>
      <c r="E19" s="14">
        <v>70028.4</v>
      </c>
      <c r="F19" s="14">
        <v>73052.97</v>
      </c>
      <c r="G19" s="21">
        <v>108024.48</v>
      </c>
      <c r="H19" s="21">
        <f t="shared" si="0"/>
        <v>2861.5499999999884</v>
      </c>
      <c r="I19" s="87"/>
      <c r="J19" s="22"/>
    </row>
    <row r="20" spans="3:9" ht="13.5" customHeight="1" thickBot="1">
      <c r="C20" s="18" t="s">
        <v>16</v>
      </c>
      <c r="D20" s="23">
        <v>0</v>
      </c>
      <c r="E20" s="14">
        <v>114327.18</v>
      </c>
      <c r="F20" s="14">
        <v>109587.16</v>
      </c>
      <c r="G20" s="21">
        <v>76510</v>
      </c>
      <c r="H20" s="21">
        <f t="shared" si="0"/>
        <v>4740.0199999999895</v>
      </c>
      <c r="I20" s="24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44</v>
      </c>
    </row>
    <row r="22" spans="3:9" ht="13.5" customHeight="1" thickBot="1">
      <c r="C22" s="12" t="s">
        <v>18</v>
      </c>
      <c r="D22" s="13">
        <v>4047.6699999999983</v>
      </c>
      <c r="E22" s="14">
        <v>91036.68</v>
      </c>
      <c r="F22" s="14">
        <v>91364.3</v>
      </c>
      <c r="G22" s="21">
        <f>+E22</f>
        <v>91036.68</v>
      </c>
      <c r="H22" s="21">
        <f t="shared" si="0"/>
        <v>3720.0499999999884</v>
      </c>
      <c r="I22" s="25" t="s">
        <v>19</v>
      </c>
    </row>
    <row r="23" spans="3:9" ht="13.5" customHeight="1" thickBot="1">
      <c r="C23" s="12" t="s">
        <v>20</v>
      </c>
      <c r="D23" s="13">
        <v>163.90999999999985</v>
      </c>
      <c r="E23" s="15">
        <v>3501.72</v>
      </c>
      <c r="F23" s="15">
        <v>3522.53</v>
      </c>
      <c r="G23" s="21">
        <f>+E23</f>
        <v>3501.72</v>
      </c>
      <c r="H23" s="21">
        <f t="shared" si="0"/>
        <v>143.09999999999945</v>
      </c>
      <c r="I23" s="31" t="s">
        <v>21</v>
      </c>
    </row>
    <row r="24" spans="3:9" ht="13.5" customHeight="1" thickBot="1">
      <c r="C24" s="18" t="s">
        <v>22</v>
      </c>
      <c r="D24" s="13">
        <v>2508.0599999999977</v>
      </c>
      <c r="E24" s="15">
        <f>56719.3-1421.46</f>
        <v>55297.840000000004</v>
      </c>
      <c r="F24" s="15">
        <v>55184.86</v>
      </c>
      <c r="G24" s="21">
        <f>+E24</f>
        <v>55297.840000000004</v>
      </c>
      <c r="H24" s="21">
        <f t="shared" si="0"/>
        <v>2621.040000000001</v>
      </c>
      <c r="I24" s="25"/>
    </row>
    <row r="25" spans="3:9" ht="13.5" customHeight="1" thickBot="1">
      <c r="C25" s="12" t="s">
        <v>23</v>
      </c>
      <c r="D25" s="13">
        <v>0</v>
      </c>
      <c r="E25" s="15">
        <f>13915.9+2783.18</f>
        <v>16699.079999999998</v>
      </c>
      <c r="F25" s="15">
        <v>15329</v>
      </c>
      <c r="G25" s="21">
        <f>+E25</f>
        <v>16699.079999999998</v>
      </c>
      <c r="H25" s="21">
        <f>+D25+E25-F25</f>
        <v>1370.079999999998</v>
      </c>
      <c r="I25" s="31" t="s">
        <v>45</v>
      </c>
    </row>
    <row r="26" spans="3:9" s="26" customFormat="1" ht="13.5" customHeight="1" thickBot="1">
      <c r="C26" s="12" t="s">
        <v>11</v>
      </c>
      <c r="D26" s="16">
        <f>SUM(D18:D25)</f>
        <v>28718.30000000003</v>
      </c>
      <c r="E26" s="16">
        <f>SUM(E18:E25)</f>
        <v>770253.4599999997</v>
      </c>
      <c r="F26" s="16">
        <f>SUM(F18:F25)</f>
        <v>766379.5800000001</v>
      </c>
      <c r="G26" s="16">
        <f>SUM(G18:G25)</f>
        <v>770432.3599999999</v>
      </c>
      <c r="H26" s="16">
        <f>SUM(H18:H25)</f>
        <v>32592.17999999999</v>
      </c>
      <c r="I26" s="24"/>
    </row>
    <row r="27" spans="3:9" ht="13.5" customHeight="1" thickBot="1">
      <c r="C27" s="88" t="s">
        <v>24</v>
      </c>
      <c r="D27" s="88"/>
      <c r="E27" s="88"/>
      <c r="F27" s="88"/>
      <c r="G27" s="88"/>
      <c r="H27" s="88"/>
      <c r="I27" s="88"/>
    </row>
    <row r="28" spans="3:9" ht="28.5" customHeight="1" thickBot="1">
      <c r="C28" s="32" t="s">
        <v>25</v>
      </c>
      <c r="D28" s="89" t="s">
        <v>26</v>
      </c>
      <c r="E28" s="90"/>
      <c r="F28" s="90"/>
      <c r="G28" s="90"/>
      <c r="H28" s="91"/>
      <c r="I28" s="27" t="s">
        <v>27</v>
      </c>
    </row>
    <row r="29" spans="3:8" ht="14.25" customHeight="1">
      <c r="C29" s="28" t="s">
        <v>46</v>
      </c>
      <c r="D29" s="28"/>
      <c r="E29" s="28"/>
      <c r="F29" s="28"/>
      <c r="G29" s="28"/>
      <c r="H29" s="29">
        <f>+H15+H26</f>
        <v>88230.01999999984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5.375" style="0" customWidth="1"/>
  </cols>
  <sheetData>
    <row r="1" spans="1:9" ht="12.75">
      <c r="A1" s="100" t="s">
        <v>28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29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47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33" t="s">
        <v>30</v>
      </c>
      <c r="B4" s="34" t="s">
        <v>48</v>
      </c>
      <c r="C4" s="34" t="s">
        <v>49</v>
      </c>
      <c r="D4" s="34" t="s">
        <v>31</v>
      </c>
      <c r="E4" s="34" t="s">
        <v>32</v>
      </c>
      <c r="F4" s="34" t="s">
        <v>33</v>
      </c>
      <c r="G4" s="34" t="s">
        <v>34</v>
      </c>
      <c r="H4" s="34" t="s">
        <v>50</v>
      </c>
      <c r="I4" s="33" t="s">
        <v>35</v>
      </c>
    </row>
    <row r="5" spans="1:9" ht="15">
      <c r="A5" s="35" t="s">
        <v>36</v>
      </c>
      <c r="B5" s="35">
        <v>-8.33999999999999</v>
      </c>
      <c r="C5" s="36">
        <v>-3.25149</v>
      </c>
      <c r="D5" s="36">
        <v>70.0284</v>
      </c>
      <c r="E5" s="36">
        <v>73.05297</v>
      </c>
      <c r="F5" s="36">
        <v>2.16</v>
      </c>
      <c r="G5" s="36">
        <v>108.02448</v>
      </c>
      <c r="H5" s="36">
        <v>2.861549</v>
      </c>
      <c r="I5" s="36">
        <f>B5+D5+F5-G5</f>
        <v>-44.176079999999985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1" t="s">
        <v>58</v>
      </c>
      <c r="B1" s="101"/>
      <c r="C1" s="101"/>
      <c r="D1" s="101"/>
      <c r="E1" s="101"/>
      <c r="F1" s="101"/>
      <c r="G1" s="101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7" ht="13.5" thickBot="1">
      <c r="A3" s="37"/>
      <c r="B3" s="38"/>
      <c r="C3" s="39"/>
      <c r="D3" s="38"/>
      <c r="E3" s="38"/>
      <c r="F3" s="102" t="s">
        <v>59</v>
      </c>
      <c r="G3" s="103"/>
    </row>
    <row r="4" spans="1:7" ht="12.75">
      <c r="A4" s="40" t="s">
        <v>60</v>
      </c>
      <c r="B4" s="41" t="s">
        <v>61</v>
      </c>
      <c r="C4" s="40" t="s">
        <v>62</v>
      </c>
      <c r="D4" s="41" t="s">
        <v>63</v>
      </c>
      <c r="E4" s="42" t="s">
        <v>64</v>
      </c>
      <c r="F4" s="42"/>
      <c r="G4" s="42"/>
    </row>
    <row r="5" spans="1:7" ht="12.75">
      <c r="A5" s="40" t="s">
        <v>65</v>
      </c>
      <c r="B5" s="41"/>
      <c r="C5" s="43"/>
      <c r="D5" s="41" t="s">
        <v>66</v>
      </c>
      <c r="E5" s="41" t="s">
        <v>67</v>
      </c>
      <c r="F5" s="41" t="s">
        <v>68</v>
      </c>
      <c r="G5" s="41" t="s">
        <v>69</v>
      </c>
    </row>
    <row r="6" spans="1:7" ht="12.75">
      <c r="A6" s="40"/>
      <c r="B6" s="41"/>
      <c r="C6" s="43"/>
      <c r="D6" s="41" t="s">
        <v>70</v>
      </c>
      <c r="E6" s="41"/>
      <c r="F6" s="41" t="s">
        <v>71</v>
      </c>
      <c r="G6" s="41" t="s">
        <v>72</v>
      </c>
    </row>
    <row r="7" spans="1:7" ht="12.75">
      <c r="A7" s="44"/>
      <c r="B7" s="45"/>
      <c r="C7" s="46"/>
      <c r="D7" s="45"/>
      <c r="E7" s="45"/>
      <c r="F7" s="45"/>
      <c r="G7" s="41" t="s">
        <v>73</v>
      </c>
    </row>
    <row r="8" spans="1:7" ht="13.5" thickBot="1">
      <c r="A8" s="47"/>
      <c r="B8" s="48"/>
      <c r="C8" s="49"/>
      <c r="D8" s="48"/>
      <c r="E8" s="48"/>
      <c r="F8" s="48"/>
      <c r="G8" s="48"/>
    </row>
    <row r="9" spans="1:7" ht="12.75">
      <c r="A9" s="38"/>
      <c r="B9" s="50"/>
      <c r="C9" s="39"/>
      <c r="D9" s="38"/>
      <c r="E9" s="38"/>
      <c r="F9" s="38"/>
      <c r="G9" s="50"/>
    </row>
    <row r="10" spans="1:7" ht="12.75">
      <c r="A10" s="41">
        <v>1</v>
      </c>
      <c r="B10" s="51" t="s">
        <v>74</v>
      </c>
      <c r="C10" s="40" t="s">
        <v>89</v>
      </c>
      <c r="D10" s="41" t="s">
        <v>75</v>
      </c>
      <c r="E10" s="52">
        <v>289.4</v>
      </c>
      <c r="F10" s="52">
        <v>14.51</v>
      </c>
      <c r="G10" s="53">
        <f>+E10-F10</f>
        <v>274.89</v>
      </c>
    </row>
    <row r="11" spans="1:7" ht="12.75">
      <c r="A11" s="41"/>
      <c r="B11" s="51"/>
      <c r="C11" s="40" t="s">
        <v>76</v>
      </c>
      <c r="D11" s="41" t="s">
        <v>75</v>
      </c>
      <c r="E11" s="52">
        <v>289.4</v>
      </c>
      <c r="F11" s="52">
        <v>57</v>
      </c>
      <c r="G11" s="53">
        <f>+E11-F11</f>
        <v>232.39999999999998</v>
      </c>
    </row>
    <row r="12" spans="1:7" ht="12.75">
      <c r="A12" s="41"/>
      <c r="B12" s="51"/>
      <c r="C12" s="40" t="s">
        <v>77</v>
      </c>
      <c r="D12" s="41" t="s">
        <v>75</v>
      </c>
      <c r="E12" s="52">
        <v>22.15</v>
      </c>
      <c r="F12" s="52">
        <v>5</v>
      </c>
      <c r="G12" s="53">
        <f>+E12-F12</f>
        <v>17.15</v>
      </c>
    </row>
    <row r="13" spans="1:7" ht="12.75">
      <c r="A13" s="41"/>
      <c r="B13" s="51"/>
      <c r="C13" s="40"/>
      <c r="D13" s="41"/>
      <c r="E13" s="52"/>
      <c r="F13" s="52"/>
      <c r="G13" s="53"/>
    </row>
    <row r="14" spans="1:7" ht="12.75">
      <c r="A14" s="41"/>
      <c r="B14" s="51"/>
      <c r="C14" s="54" t="s">
        <v>78</v>
      </c>
      <c r="D14" s="55"/>
      <c r="E14" s="56">
        <f>SUM(E10:E13)</f>
        <v>600.9499999999999</v>
      </c>
      <c r="F14" s="56">
        <f>SUM(F10:F13)</f>
        <v>76.51</v>
      </c>
      <c r="G14" s="56">
        <f>SUM(G10:G13)</f>
        <v>524.4399999999999</v>
      </c>
    </row>
    <row r="15" spans="1:7" ht="13.5" thickBot="1">
      <c r="A15" s="57"/>
      <c r="B15" s="58"/>
      <c r="C15" s="59"/>
      <c r="D15" s="60"/>
      <c r="E15" s="61"/>
      <c r="F15" s="61"/>
      <c r="G15" s="62"/>
    </row>
    <row r="16" spans="1:7" ht="12.75">
      <c r="A16" s="38"/>
      <c r="B16" s="50"/>
      <c r="C16" s="63"/>
      <c r="D16" s="64"/>
      <c r="E16" s="65"/>
      <c r="F16" s="66"/>
      <c r="G16" s="66"/>
    </row>
    <row r="17" spans="1:7" ht="12.75">
      <c r="A17" s="45"/>
      <c r="B17" s="67" t="s">
        <v>11</v>
      </c>
      <c r="C17" s="68"/>
      <c r="D17" s="43"/>
      <c r="E17" s="69">
        <f>E14</f>
        <v>600.9499999999999</v>
      </c>
      <c r="F17" s="70">
        <f>+F14</f>
        <v>76.51</v>
      </c>
      <c r="G17" s="71">
        <f>+E17-F17</f>
        <v>524.4399999999999</v>
      </c>
    </row>
    <row r="18" spans="1:7" ht="13.5" thickBot="1">
      <c r="A18" s="48"/>
      <c r="B18" s="72"/>
      <c r="C18" s="73"/>
      <c r="D18" s="74"/>
      <c r="E18" s="60"/>
      <c r="F18" s="75"/>
      <c r="G18" s="75"/>
    </row>
    <row r="21" spans="1:7" ht="58.5" customHeight="1">
      <c r="A21" s="76" t="s">
        <v>79</v>
      </c>
      <c r="B21" s="76" t="s">
        <v>80</v>
      </c>
      <c r="C21" s="76" t="s">
        <v>81</v>
      </c>
      <c r="D21" s="76" t="s">
        <v>82</v>
      </c>
      <c r="E21" s="77" t="s">
        <v>83</v>
      </c>
      <c r="F21" s="76" t="s">
        <v>84</v>
      </c>
      <c r="G21" s="78"/>
    </row>
    <row r="22" spans="1:7" ht="15">
      <c r="A22" s="79">
        <v>1</v>
      </c>
      <c r="B22" s="80">
        <v>0</v>
      </c>
      <c r="C22" s="80">
        <v>114327.18</v>
      </c>
      <c r="D22" s="80">
        <v>109587.16</v>
      </c>
      <c r="E22" s="80">
        <v>18996.12</v>
      </c>
      <c r="F22" s="80">
        <f>+B22+C22-D22</f>
        <v>4740.0199999999895</v>
      </c>
      <c r="G22" s="81"/>
    </row>
    <row r="25" spans="1:5" ht="90">
      <c r="A25" s="76" t="s">
        <v>79</v>
      </c>
      <c r="B25" s="76" t="s">
        <v>85</v>
      </c>
      <c r="C25" s="76" t="s">
        <v>86</v>
      </c>
      <c r="D25" s="76" t="s">
        <v>87</v>
      </c>
      <c r="E25" s="76" t="s">
        <v>88</v>
      </c>
    </row>
    <row r="26" spans="1:5" ht="15">
      <c r="A26" s="82">
        <v>1</v>
      </c>
      <c r="B26" s="83">
        <v>0</v>
      </c>
      <c r="C26" s="83">
        <f>+D22+E22</f>
        <v>128583.28</v>
      </c>
      <c r="D26" s="83">
        <v>76510</v>
      </c>
      <c r="E26" s="83">
        <f>+B26+C26-D26</f>
        <v>52073.28</v>
      </c>
    </row>
    <row r="27" spans="1:5" ht="12.75">
      <c r="A27" s="46"/>
      <c r="B27" s="46"/>
      <c r="C27" s="84"/>
      <c r="D27" s="84"/>
      <c r="E27" s="43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2011-03-25T07:24:50Z</dcterms:created>
  <dcterms:modified xsi:type="dcterms:W3CDTF">2012-05-05T08:43:53Z</dcterms:modified>
  <cp:category/>
  <cp:version/>
  <cp:contentType/>
  <cp:contentStatus/>
</cp:coreProperties>
</file>