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<sst xmlns="http://schemas.openxmlformats.org/spreadsheetml/2006/main" count="105" uniqueCount="93">
  <si>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</si>
  <si>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</si>
  <si>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</si>
  <si>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</si>
  <si>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</si>
  <si>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</si>
  <si>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</si>
  <si>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</si>
  <si>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</si>
  <si>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</si>
  <si>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</si>
  <si>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</si>
  <si>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</si>
  <si>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</si>
  <si>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</si>
  <si>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</si>
  <si>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</si>
  <si>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</si>
  <si>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</si>
  <si>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</si>
  <si>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</si>
  <si>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</si>
  <si>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</si>
  <si>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</si>
  <si>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</si>
  <si>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</si>
  <si>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</si>
  <si>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</si>
  <si>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МУЗ "Сертоловское ЦГБ"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</si>
  <si>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</si>
  <si>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</si>
  <si>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</si>
  <si>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</si>
  <si>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</si>
  <si>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</si>
  <si>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</si>
  <si>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</si>
  <si>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</si>
  <si>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6  по ул. Ларина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</si>
  <si>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</si>
  <si>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</si>
  <si>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</si>
  <si>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</si>
  <si>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</si>
  <si>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Н/2008-25 от 01.05.2008г.</t>
  </si>
  <si>
    <t>ООО "СЗЛК", ООО ИЦ "Ликон", ОАО "ПСК"</t>
  </si>
  <si>
    <t xml:space="preserve"> ООО"Технострой-3"</t>
  </si>
  <si>
    <t xml:space="preserve">Поступило от МУЗ "Сертоловское ЦГБ" за управление и содержание общедомового имущества, и за сбор ТБО 56546.88 руб. </t>
  </si>
  <si>
    <t>Общая задолженность по дому  на 01.01.2012г.</t>
  </si>
  <si>
    <t>№6  по ул. Ларина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</si>
  <si>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</si>
  <si>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</si>
  <si>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</si>
  <si>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139.10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</si>
  <si>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- 90.00 т.р.</t>
  </si>
  <si>
    <t>окраска дверей - 1.52 т.р.</t>
  </si>
  <si>
    <t>уборка подвала от ТБО и КГО - 1.58 т.р.</t>
  </si>
  <si>
    <t>проверка пожарных и наружных лестниц, ограждений кровли - 10.00 т.р.</t>
  </si>
  <si>
    <t>ремонт водостока - 12.67 т.р.</t>
  </si>
  <si>
    <t>установка регулятора температуры - 19.86 т.р.</t>
  </si>
  <si>
    <t>прочее - 3.47 т.р.</t>
  </si>
  <si>
    <t>Отчет о реализации программы капитального ремонта жилого фонда ООО "УЮТ-СЕРВИС" в соответствии с ФЗ № 185 за период с 01 апреля 2011г. по 31 декабря 2011г.  по адресу г.Сертолово, ул. Ларина,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</si>
  <si>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</si>
  <si>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</si>
  <si>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</si>
  <si>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</si>
  <si>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</si>
  <si>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</si>
  <si>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</si>
  <si>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</si>
  <si>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</si>
  <si>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</si>
  <si>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</si>
  <si>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</si>
  <si>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</si>
  <si>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</si>
  <si>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</si>
  <si>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6</t>
  </si>
  <si>
    <t>1 шт.</t>
  </si>
  <si>
    <t>установка т/о узлов учета теп/энергии</t>
  </si>
  <si>
    <t>установка эл.счетчиков</t>
  </si>
  <si>
    <t>Всего</t>
  </si>
  <si>
    <t>№ п/п</t>
  </si>
  <si>
    <t>Задолженность населения на 01.01.2011г., руб.</t>
  </si>
  <si>
    <t>Начислено за 2011 год, руб.</t>
  </si>
  <si>
    <t>Оплачено населением за 2011 год, руб.</t>
  </si>
  <si>
    <t>Доля МО Сертолово, руб.</t>
  </si>
  <si>
    <t>Задолженность населения на 01.01.2012г., руб.</t>
  </si>
  <si>
    <t>Остаток средств  на лицевом счете на 01.01.2011г., руб.</t>
  </si>
  <si>
    <t>Оплачено населением и МО Сертолово за 2011 год, руб.</t>
  </si>
  <si>
    <t>Израсходованно, руб.</t>
  </si>
  <si>
    <t>Остаток средств  на лицевом счете на 01.01.2012г., руб.</t>
  </si>
  <si>
    <t>замена теплового пункта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</si>
</sst>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1" xfId="0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18" fillId="0" borderId="26" xfId="61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C10" sqref="C10:I1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7" t="s">
        <v>1</v>
      </c>
      <c r="D5" s="97"/>
      <c r="E5" s="97"/>
      <c r="F5" s="97"/>
      <c r="G5" s="97"/>
      <c r="H5" s="97"/>
      <c r="I5" s="97"/>
    </row>
    <row r="6" spans="3:9" ht="12.75">
      <c r="C6" s="98" t="s">
        <v>2</v>
      </c>
      <c r="D6" s="98"/>
      <c r="E6" s="98"/>
      <c r="F6" s="98"/>
      <c r="G6" s="98"/>
      <c r="H6" s="98"/>
      <c r="I6" s="98"/>
    </row>
    <row r="7" spans="3:9" ht="12.75">
      <c r="C7" s="98" t="s">
        <v>38</v>
      </c>
      <c r="D7" s="98"/>
      <c r="E7" s="98"/>
      <c r="F7" s="98"/>
      <c r="G7" s="98"/>
      <c r="H7" s="98"/>
      <c r="I7" s="98"/>
    </row>
    <row r="8" spans="3:9" ht="6" customHeight="1" thickBot="1">
      <c r="C8" s="99"/>
      <c r="D8" s="99"/>
      <c r="E8" s="99"/>
      <c r="F8" s="99"/>
      <c r="G8" s="99"/>
      <c r="H8" s="99"/>
      <c r="I8" s="99"/>
    </row>
    <row r="9" spans="3:9" ht="50.25" customHeight="1" thickBot="1">
      <c r="C9" s="9" t="s">
        <v>3</v>
      </c>
      <c r="D9" s="10" t="s">
        <v>39</v>
      </c>
      <c r="E9" s="11" t="s">
        <v>40</v>
      </c>
      <c r="F9" s="11" t="s">
        <v>41</v>
      </c>
      <c r="G9" s="11" t="s">
        <v>4</v>
      </c>
      <c r="H9" s="11" t="s">
        <v>42</v>
      </c>
      <c r="I9" s="10" t="s">
        <v>5</v>
      </c>
    </row>
    <row r="10" spans="3:9" ht="13.5" customHeight="1" thickBot="1">
      <c r="C10" s="100" t="s">
        <v>6</v>
      </c>
      <c r="D10" s="87"/>
      <c r="E10" s="87"/>
      <c r="F10" s="87"/>
      <c r="G10" s="87"/>
      <c r="H10" s="87"/>
      <c r="I10" s="101"/>
    </row>
    <row r="11" spans="3:9" ht="13.5" customHeight="1" thickBot="1">
      <c r="C11" s="12" t="s">
        <v>7</v>
      </c>
      <c r="D11" s="13">
        <v>179148.05000000005</v>
      </c>
      <c r="E11" s="14">
        <f>228511.16+457022.32</f>
        <v>685533.48</v>
      </c>
      <c r="F11" s="14">
        <f>428014.93+150431.37</f>
        <v>578446.3</v>
      </c>
      <c r="G11" s="14">
        <f>+E11</f>
        <v>685533.48</v>
      </c>
      <c r="H11" s="14">
        <f>+D11+E11-F11</f>
        <v>286235.23</v>
      </c>
      <c r="I11" s="94" t="s">
        <v>43</v>
      </c>
    </row>
    <row r="12" spans="3:9" ht="13.5" customHeight="1" thickBot="1">
      <c r="C12" s="12" t="s">
        <v>8</v>
      </c>
      <c r="D12" s="13">
        <v>181626.32</v>
      </c>
      <c r="E12" s="15">
        <f>185939.28+30374.9+155563.09-8444.5</f>
        <v>363432.77</v>
      </c>
      <c r="F12" s="15">
        <f>146079.07+162406.34</f>
        <v>308485.41000000003</v>
      </c>
      <c r="G12" s="14">
        <f>+E12</f>
        <v>363432.77</v>
      </c>
      <c r="H12" s="14">
        <f>+D12+E12-F12</f>
        <v>236573.68000000005</v>
      </c>
      <c r="I12" s="95"/>
    </row>
    <row r="13" spans="3:9" ht="13.5" customHeight="1" thickBot="1">
      <c r="C13" s="12" t="s">
        <v>9</v>
      </c>
      <c r="D13" s="13">
        <v>53868.980000000025</v>
      </c>
      <c r="E13" s="15">
        <f>67517.97-17.86+111919.93-3435.73</f>
        <v>175984.30999999997</v>
      </c>
      <c r="F13" s="15">
        <f>69936.65+67245.55</f>
        <v>137182.2</v>
      </c>
      <c r="G13" s="14">
        <f>+E13</f>
        <v>175984.30999999997</v>
      </c>
      <c r="H13" s="14">
        <f>+D13+E13-F13</f>
        <v>92671.08999999997</v>
      </c>
      <c r="I13" s="95"/>
    </row>
    <row r="14" spans="3:9" ht="13.5" customHeight="1" thickBot="1">
      <c r="C14" s="12" t="s">
        <v>10</v>
      </c>
      <c r="D14" s="13">
        <v>36150.249999999985</v>
      </c>
      <c r="E14" s="15">
        <f>19665.9-717.48+22709.29-4.79+37699.29-1156.64+23945.25+3912.3</f>
        <v>106053.12000000001</v>
      </c>
      <c r="F14" s="15">
        <f>18742.05+23700.02+22592.21+19772.04</f>
        <v>84806.32</v>
      </c>
      <c r="G14" s="14">
        <f>+E14</f>
        <v>106053.12000000001</v>
      </c>
      <c r="H14" s="14">
        <f>+D14+E14-F14</f>
        <v>57397.04999999999</v>
      </c>
      <c r="I14" s="96"/>
    </row>
    <row r="15" spans="3:9" ht="13.5" customHeight="1" thickBot="1">
      <c r="C15" s="12" t="s">
        <v>11</v>
      </c>
      <c r="D15" s="16">
        <f>SUM(D11:D14)</f>
        <v>450793.6000000001</v>
      </c>
      <c r="E15" s="16">
        <f>SUM(E11:E14)</f>
        <v>1331003.6800000002</v>
      </c>
      <c r="F15" s="16">
        <f>SUM(F11:F14)</f>
        <v>1108920.2300000002</v>
      </c>
      <c r="G15" s="16">
        <f>SUM(G11:G14)</f>
        <v>1331003.6800000002</v>
      </c>
      <c r="H15" s="16">
        <f>SUM(H11:H14)</f>
        <v>672877.05</v>
      </c>
      <c r="I15" s="17"/>
    </row>
    <row r="16" spans="3:9" ht="13.5" customHeight="1" thickBot="1">
      <c r="C16" s="87" t="s">
        <v>12</v>
      </c>
      <c r="D16" s="87"/>
      <c r="E16" s="87"/>
      <c r="F16" s="87"/>
      <c r="G16" s="87"/>
      <c r="H16" s="87"/>
      <c r="I16" s="87"/>
    </row>
    <row r="17" spans="3:9" ht="44.25" customHeight="1" thickBot="1">
      <c r="C17" s="18" t="s">
        <v>3</v>
      </c>
      <c r="D17" s="10" t="s">
        <v>39</v>
      </c>
      <c r="E17" s="11" t="s">
        <v>40</v>
      </c>
      <c r="F17" s="11" t="s">
        <v>41</v>
      </c>
      <c r="G17" s="11" t="s">
        <v>4</v>
      </c>
      <c r="H17" s="11" t="s">
        <v>42</v>
      </c>
      <c r="I17" s="19" t="s">
        <v>13</v>
      </c>
    </row>
    <row r="18" spans="3:9" ht="17.25" customHeight="1" thickBot="1">
      <c r="C18" s="9" t="s">
        <v>14</v>
      </c>
      <c r="D18" s="20">
        <v>106696.07</v>
      </c>
      <c r="E18" s="21">
        <v>390213.24</v>
      </c>
      <c r="F18" s="21">
        <v>329246.32</v>
      </c>
      <c r="G18" s="21">
        <f>+E18</f>
        <v>390213.24</v>
      </c>
      <c r="H18" s="21">
        <f aca="true" t="shared" si="0" ref="H18:H24">+D18+E18-F18</f>
        <v>167662.99</v>
      </c>
      <c r="I18" s="88" t="s">
        <v>44</v>
      </c>
    </row>
    <row r="19" spans="3:10" ht="18.75" customHeight="1" thickBot="1">
      <c r="C19" s="12" t="s">
        <v>15</v>
      </c>
      <c r="D19" s="13">
        <v>42575.240000000005</v>
      </c>
      <c r="E19" s="14">
        <v>65156.28</v>
      </c>
      <c r="F19" s="14">
        <v>60962.28</v>
      </c>
      <c r="G19" s="21">
        <v>139103.29</v>
      </c>
      <c r="H19" s="21">
        <f t="shared" si="0"/>
        <v>46769.240000000005</v>
      </c>
      <c r="I19" s="89"/>
      <c r="J19" s="22"/>
    </row>
    <row r="20" spans="3:9" ht="13.5" customHeight="1" thickBot="1">
      <c r="C20" s="18" t="s">
        <v>16</v>
      </c>
      <c r="D20" s="23">
        <v>0</v>
      </c>
      <c r="E20" s="14">
        <v>80214.93</v>
      </c>
      <c r="F20" s="14">
        <v>62546.11</v>
      </c>
      <c r="G20" s="21">
        <v>77510</v>
      </c>
      <c r="H20" s="21">
        <f t="shared" si="0"/>
        <v>17668.819999999992</v>
      </c>
      <c r="I20" s="24"/>
    </row>
    <row r="21" spans="3:9" ht="22.5" customHeight="1" hidden="1" thickBot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5" t="s">
        <v>45</v>
      </c>
    </row>
    <row r="22" spans="3:9" ht="13.5" customHeight="1" thickBot="1">
      <c r="C22" s="12" t="s">
        <v>18</v>
      </c>
      <c r="D22" s="13">
        <v>23817.949999999997</v>
      </c>
      <c r="E22" s="14">
        <v>84675.12</v>
      </c>
      <c r="F22" s="14">
        <v>72310.83</v>
      </c>
      <c r="G22" s="21">
        <f>+E22</f>
        <v>84675.12</v>
      </c>
      <c r="H22" s="21">
        <f t="shared" si="0"/>
        <v>36182.23999999999</v>
      </c>
      <c r="I22" s="25" t="s">
        <v>19</v>
      </c>
    </row>
    <row r="23" spans="3:9" ht="13.5" customHeight="1" thickBot="1">
      <c r="C23" s="12" t="s">
        <v>20</v>
      </c>
      <c r="D23" s="13">
        <v>2265.5199999999986</v>
      </c>
      <c r="E23" s="15">
        <v>7324.08</v>
      </c>
      <c r="F23" s="15">
        <v>6272.39</v>
      </c>
      <c r="G23" s="21">
        <f>+E23</f>
        <v>7324.08</v>
      </c>
      <c r="H23" s="21">
        <f t="shared" si="0"/>
        <v>3317.209999999998</v>
      </c>
      <c r="I23" s="33" t="s">
        <v>21</v>
      </c>
    </row>
    <row r="24" spans="3:9" ht="13.5" customHeight="1" thickBot="1">
      <c r="C24" s="18" t="s">
        <v>22</v>
      </c>
      <c r="D24" s="13">
        <v>11462.539999999994</v>
      </c>
      <c r="E24" s="15">
        <f>58496.95+475.51</f>
        <v>58972.46</v>
      </c>
      <c r="F24" s="15">
        <v>48732.21</v>
      </c>
      <c r="G24" s="21">
        <f>+E24</f>
        <v>58972.46</v>
      </c>
      <c r="H24" s="21">
        <f t="shared" si="0"/>
        <v>21702.79</v>
      </c>
      <c r="I24" s="25"/>
    </row>
    <row r="25" spans="3:9" ht="13.5" customHeight="1" thickBot="1">
      <c r="C25" s="12" t="s">
        <v>23</v>
      </c>
      <c r="D25" s="13">
        <v>0</v>
      </c>
      <c r="E25" s="15">
        <f>11819.35+2363.87</f>
        <v>14183.220000000001</v>
      </c>
      <c r="F25" s="15">
        <v>10143.55</v>
      </c>
      <c r="G25" s="21">
        <f>+E25</f>
        <v>14183.220000000001</v>
      </c>
      <c r="H25" s="21">
        <f>+D25+E25-F25</f>
        <v>4039.670000000002</v>
      </c>
      <c r="I25" s="33" t="s">
        <v>46</v>
      </c>
    </row>
    <row r="26" spans="3:9" s="26" customFormat="1" ht="13.5" customHeight="1" thickBot="1">
      <c r="C26" s="12" t="s">
        <v>11</v>
      </c>
      <c r="D26" s="16">
        <f>SUM(D18:D25)</f>
        <v>186817.32</v>
      </c>
      <c r="E26" s="16">
        <f>SUM(E18:E25)</f>
        <v>700739.3299999998</v>
      </c>
      <c r="F26" s="16">
        <f>SUM(F18:F25)</f>
        <v>590213.69</v>
      </c>
      <c r="G26" s="16">
        <f>SUM(G18:G25)</f>
        <v>771981.4099999999</v>
      </c>
      <c r="H26" s="16">
        <f>SUM(H18:H25)</f>
        <v>297342.95999999996</v>
      </c>
      <c r="I26" s="24"/>
    </row>
    <row r="27" spans="3:9" ht="13.5" customHeight="1" thickBot="1">
      <c r="C27" s="90" t="s">
        <v>24</v>
      </c>
      <c r="D27" s="90"/>
      <c r="E27" s="90"/>
      <c r="F27" s="90"/>
      <c r="G27" s="90"/>
      <c r="H27" s="90"/>
      <c r="I27" s="90"/>
    </row>
    <row r="28" spans="3:9" ht="28.5" customHeight="1" thickBot="1">
      <c r="C28" s="28" t="s">
        <v>25</v>
      </c>
      <c r="D28" s="91" t="s">
        <v>26</v>
      </c>
      <c r="E28" s="92"/>
      <c r="F28" s="92"/>
      <c r="G28" s="92"/>
      <c r="H28" s="93"/>
      <c r="I28" s="27" t="s">
        <v>27</v>
      </c>
    </row>
    <row r="29" spans="3:9" ht="25.5" customHeight="1" thickBot="1">
      <c r="C29" s="28" t="s">
        <v>28</v>
      </c>
      <c r="D29" s="91" t="s">
        <v>47</v>
      </c>
      <c r="E29" s="92"/>
      <c r="F29" s="92"/>
      <c r="G29" s="92"/>
      <c r="H29" s="93"/>
      <c r="I29" s="29" t="s">
        <v>28</v>
      </c>
    </row>
    <row r="30" spans="3:8" ht="14.25" customHeight="1">
      <c r="C30" s="30" t="s">
        <v>48</v>
      </c>
      <c r="D30" s="30"/>
      <c r="E30" s="30"/>
      <c r="F30" s="30"/>
      <c r="G30" s="30"/>
      <c r="H30" s="31">
        <f>+H15+H26</f>
        <v>970220.01</v>
      </c>
    </row>
  </sheetData>
  <sheetProtection/>
  <mergeCells count="11">
    <mergeCell ref="C5:I5"/>
    <mergeCell ref="C6:I6"/>
    <mergeCell ref="C7:I7"/>
    <mergeCell ref="C8:I8"/>
    <mergeCell ref="C10:I10"/>
    <mergeCell ref="C16:I16"/>
    <mergeCell ref="I18:I19"/>
    <mergeCell ref="C27:I27"/>
    <mergeCell ref="D28:H28"/>
    <mergeCell ref="D29:H29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875" style="0" customWidth="1"/>
  </cols>
  <sheetData>
    <row r="1" spans="1:9" ht="12.75">
      <c r="A1" s="102" t="s">
        <v>29</v>
      </c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2" t="s">
        <v>30</v>
      </c>
      <c r="B2" s="102"/>
      <c r="C2" s="102"/>
      <c r="D2" s="102"/>
      <c r="E2" s="102"/>
      <c r="F2" s="102"/>
      <c r="G2" s="102"/>
      <c r="H2" s="102"/>
      <c r="I2" s="102"/>
    </row>
    <row r="3" spans="1:9" ht="12.75">
      <c r="A3" s="102" t="s">
        <v>49</v>
      </c>
      <c r="B3" s="102"/>
      <c r="C3" s="102"/>
      <c r="D3" s="102"/>
      <c r="E3" s="102"/>
      <c r="F3" s="102"/>
      <c r="G3" s="102"/>
      <c r="H3" s="102"/>
      <c r="I3" s="102"/>
    </row>
    <row r="4" spans="1:9" ht="51">
      <c r="A4" s="34" t="s">
        <v>31</v>
      </c>
      <c r="B4" s="35" t="s">
        <v>50</v>
      </c>
      <c r="C4" s="35" t="s">
        <v>51</v>
      </c>
      <c r="D4" s="35" t="s">
        <v>32</v>
      </c>
      <c r="E4" s="35" t="s">
        <v>33</v>
      </c>
      <c r="F4" s="35" t="s">
        <v>34</v>
      </c>
      <c r="G4" s="35" t="s">
        <v>35</v>
      </c>
      <c r="H4" s="35" t="s">
        <v>52</v>
      </c>
      <c r="I4" s="34" t="s">
        <v>36</v>
      </c>
    </row>
    <row r="5" spans="1:9" ht="15">
      <c r="A5" s="36" t="s">
        <v>37</v>
      </c>
      <c r="B5" s="36">
        <v>-233.85000000000002</v>
      </c>
      <c r="C5" s="37">
        <v>-246.56247</v>
      </c>
      <c r="D5" s="37">
        <v>65.15628</v>
      </c>
      <c r="E5" s="37">
        <v>60.96228</v>
      </c>
      <c r="F5" s="37">
        <v>58.70688</v>
      </c>
      <c r="G5" s="37">
        <v>139.10329</v>
      </c>
      <c r="H5" s="37">
        <v>46.76924</v>
      </c>
      <c r="I5" s="37">
        <f>B5+D5+F5-G5</f>
        <v>-249.09013000000004</v>
      </c>
    </row>
    <row r="7" ht="1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3" t="s">
        <v>61</v>
      </c>
      <c r="B1" s="103"/>
      <c r="C1" s="103"/>
      <c r="D1" s="103"/>
      <c r="E1" s="103"/>
      <c r="F1" s="103"/>
      <c r="G1" s="103"/>
    </row>
    <row r="2" spans="1:7" ht="24.75" customHeight="1" thickBot="1">
      <c r="A2" s="104"/>
      <c r="B2" s="104"/>
      <c r="C2" s="104"/>
      <c r="D2" s="104"/>
      <c r="E2" s="104"/>
      <c r="F2" s="104"/>
      <c r="G2" s="104"/>
    </row>
    <row r="3" spans="1:7" ht="13.5" thickBot="1">
      <c r="A3" s="38"/>
      <c r="B3" s="39"/>
      <c r="C3" s="40"/>
      <c r="D3" s="39"/>
      <c r="E3" s="39"/>
      <c r="F3" s="105" t="s">
        <v>62</v>
      </c>
      <c r="G3" s="106"/>
    </row>
    <row r="4" spans="1:7" ht="12.75">
      <c r="A4" s="41" t="s">
        <v>63</v>
      </c>
      <c r="B4" s="42" t="s">
        <v>64</v>
      </c>
      <c r="C4" s="41" t="s">
        <v>65</v>
      </c>
      <c r="D4" s="42" t="s">
        <v>66</v>
      </c>
      <c r="E4" s="43" t="s">
        <v>67</v>
      </c>
      <c r="F4" s="43"/>
      <c r="G4" s="43"/>
    </row>
    <row r="5" spans="1:7" ht="12.75">
      <c r="A5" s="41" t="s">
        <v>68</v>
      </c>
      <c r="B5" s="42"/>
      <c r="C5" s="44"/>
      <c r="D5" s="42" t="s">
        <v>69</v>
      </c>
      <c r="E5" s="42" t="s">
        <v>70</v>
      </c>
      <c r="F5" s="42" t="s">
        <v>71</v>
      </c>
      <c r="G5" s="42" t="s">
        <v>72</v>
      </c>
    </row>
    <row r="6" spans="1:7" ht="12.75">
      <c r="A6" s="41"/>
      <c r="B6" s="42"/>
      <c r="C6" s="44"/>
      <c r="D6" s="42" t="s">
        <v>73</v>
      </c>
      <c r="E6" s="42"/>
      <c r="F6" s="42" t="s">
        <v>74</v>
      </c>
      <c r="G6" s="42" t="s">
        <v>75</v>
      </c>
    </row>
    <row r="7" spans="1:7" ht="12.75">
      <c r="A7" s="45"/>
      <c r="B7" s="46"/>
      <c r="C7" s="47"/>
      <c r="D7" s="46"/>
      <c r="E7" s="46"/>
      <c r="F7" s="46"/>
      <c r="G7" s="42" t="s">
        <v>76</v>
      </c>
    </row>
    <row r="8" spans="1:7" ht="13.5" thickBot="1">
      <c r="A8" s="48"/>
      <c r="B8" s="49"/>
      <c r="C8" s="50"/>
      <c r="D8" s="49"/>
      <c r="E8" s="49"/>
      <c r="F8" s="49"/>
      <c r="G8" s="49"/>
    </row>
    <row r="9" spans="1:7" ht="12.75">
      <c r="A9" s="39"/>
      <c r="B9" s="51"/>
      <c r="C9" s="40"/>
      <c r="D9" s="39"/>
      <c r="E9" s="39"/>
      <c r="F9" s="39"/>
      <c r="G9" s="51"/>
    </row>
    <row r="10" spans="1:7" ht="12.75">
      <c r="A10" s="42">
        <v>1</v>
      </c>
      <c r="B10" s="52" t="s">
        <v>77</v>
      </c>
      <c r="C10" s="41" t="s">
        <v>92</v>
      </c>
      <c r="D10" s="42" t="s">
        <v>78</v>
      </c>
      <c r="E10" s="53">
        <v>289.4</v>
      </c>
      <c r="F10" s="53">
        <v>14.51</v>
      </c>
      <c r="G10" s="54">
        <f>+E10-F10</f>
        <v>274.89</v>
      </c>
    </row>
    <row r="11" spans="1:7" ht="12.75">
      <c r="A11" s="42"/>
      <c r="B11" s="52"/>
      <c r="C11" s="41" t="s">
        <v>79</v>
      </c>
      <c r="D11" s="42" t="s">
        <v>78</v>
      </c>
      <c r="E11" s="53">
        <v>289.4</v>
      </c>
      <c r="F11" s="53">
        <v>58</v>
      </c>
      <c r="G11" s="54">
        <f>+E11-F11</f>
        <v>231.39999999999998</v>
      </c>
    </row>
    <row r="12" spans="1:7" ht="12.75">
      <c r="A12" s="42"/>
      <c r="B12" s="52"/>
      <c r="C12" s="41" t="s">
        <v>80</v>
      </c>
      <c r="D12" s="42" t="s">
        <v>78</v>
      </c>
      <c r="E12" s="53">
        <v>22.15</v>
      </c>
      <c r="F12" s="53">
        <v>5</v>
      </c>
      <c r="G12" s="54">
        <f>+E12-F12</f>
        <v>17.15</v>
      </c>
    </row>
    <row r="13" spans="1:7" ht="12.75">
      <c r="A13" s="42"/>
      <c r="B13" s="52"/>
      <c r="C13" s="41"/>
      <c r="D13" s="42"/>
      <c r="E13" s="53"/>
      <c r="F13" s="53"/>
      <c r="G13" s="54"/>
    </row>
    <row r="14" spans="1:7" ht="12.75">
      <c r="A14" s="42"/>
      <c r="B14" s="52"/>
      <c r="C14" s="55" t="s">
        <v>81</v>
      </c>
      <c r="D14" s="56"/>
      <c r="E14" s="57">
        <f>SUM(E10:E13)</f>
        <v>600.9499999999999</v>
      </c>
      <c r="F14" s="57">
        <f>SUM(F10:F13)</f>
        <v>77.51</v>
      </c>
      <c r="G14" s="57">
        <f>SUM(G10:G13)</f>
        <v>523.4399999999999</v>
      </c>
    </row>
    <row r="15" spans="1:7" ht="13.5" thickBot="1">
      <c r="A15" s="58"/>
      <c r="B15" s="59"/>
      <c r="C15" s="60"/>
      <c r="D15" s="61"/>
      <c r="E15" s="62"/>
      <c r="F15" s="62"/>
      <c r="G15" s="63"/>
    </row>
    <row r="16" spans="1:7" ht="12.75">
      <c r="A16" s="39"/>
      <c r="B16" s="51"/>
      <c r="C16" s="64"/>
      <c r="D16" s="65"/>
      <c r="E16" s="66"/>
      <c r="F16" s="67"/>
      <c r="G16" s="67"/>
    </row>
    <row r="17" spans="1:7" ht="12.75">
      <c r="A17" s="46"/>
      <c r="B17" s="68" t="s">
        <v>11</v>
      </c>
      <c r="C17" s="69"/>
      <c r="D17" s="44"/>
      <c r="E17" s="70">
        <f>E14</f>
        <v>600.9499999999999</v>
      </c>
      <c r="F17" s="71">
        <f>+F14</f>
        <v>77.51</v>
      </c>
      <c r="G17" s="72">
        <f>+E17-F17</f>
        <v>523.4399999999999</v>
      </c>
    </row>
    <row r="18" spans="1:7" ht="13.5" thickBot="1">
      <c r="A18" s="49"/>
      <c r="B18" s="73"/>
      <c r="C18" s="74"/>
      <c r="D18" s="75"/>
      <c r="E18" s="61"/>
      <c r="F18" s="76"/>
      <c r="G18" s="76"/>
    </row>
    <row r="20" spans="1:7" ht="74.25" customHeight="1">
      <c r="A20" s="77" t="s">
        <v>82</v>
      </c>
      <c r="B20" s="77" t="s">
        <v>83</v>
      </c>
      <c r="C20" s="77" t="s">
        <v>84</v>
      </c>
      <c r="D20" s="77" t="s">
        <v>85</v>
      </c>
      <c r="E20" s="78" t="s">
        <v>86</v>
      </c>
      <c r="F20" s="77" t="s">
        <v>87</v>
      </c>
      <c r="G20" s="79"/>
    </row>
    <row r="21" spans="1:7" ht="15">
      <c r="A21" s="80">
        <v>1</v>
      </c>
      <c r="B21" s="81">
        <v>0</v>
      </c>
      <c r="C21" s="81">
        <v>80214.93</v>
      </c>
      <c r="D21" s="81">
        <v>62546.11</v>
      </c>
      <c r="E21" s="81">
        <v>15958.98</v>
      </c>
      <c r="F21" s="81">
        <f>+B21+C21-D21</f>
        <v>17668.819999999992</v>
      </c>
      <c r="G21" s="82"/>
    </row>
    <row r="22" ht="15">
      <c r="F22" s="83"/>
    </row>
    <row r="23" spans="1:5" ht="90">
      <c r="A23" s="77" t="s">
        <v>82</v>
      </c>
      <c r="B23" s="77" t="s">
        <v>88</v>
      </c>
      <c r="C23" s="77" t="s">
        <v>89</v>
      </c>
      <c r="D23" s="77" t="s">
        <v>90</v>
      </c>
      <c r="E23" s="77" t="s">
        <v>91</v>
      </c>
    </row>
    <row r="24" spans="1:5" ht="15">
      <c r="A24" s="84">
        <v>1</v>
      </c>
      <c r="B24" s="85">
        <v>0</v>
      </c>
      <c r="C24" s="85">
        <f>+D21+E21</f>
        <v>78505.09</v>
      </c>
      <c r="D24" s="85">
        <v>77510</v>
      </c>
      <c r="E24" s="85">
        <f>+B24+C24-D24</f>
        <v>995.0899999999965</v>
      </c>
    </row>
    <row r="25" spans="1:5" ht="12.75">
      <c r="A25" s="47"/>
      <c r="B25" s="47"/>
      <c r="C25" s="86"/>
      <c r="D25" s="86"/>
      <c r="E25" s="44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2011-03-25T07:26:10Z</dcterms:created>
  <dcterms:modified xsi:type="dcterms:W3CDTF">2012-05-05T08:44:40Z</dcterms:modified>
  <cp:category/>
  <cp:version/>
  <cp:contentType/>
  <cp:contentStatus/>
</cp:coreProperties>
</file>