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<sst xmlns="http://schemas.openxmlformats.org/spreadsheetml/2006/main" count="108" uniqueCount="97">
  <si>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</si>
  <si>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</si>
  <si>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</si>
  <si>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</si>
  <si>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</si>
  <si>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</si>
  <si>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</si>
  <si>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</si>
  <si>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</si>
  <si>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</si>
  <si>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</si>
  <si>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</si>
  <si>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</si>
  <si>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</si>
  <si>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</si>
  <si>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</si>
  <si>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</si>
  <si>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</si>
  <si>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</si>
  <si>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</si>
  <si>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</si>
  <si>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</si>
  <si>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</si>
  <si>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</si>
  <si>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</si>
  <si>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</si>
  <si>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</si>
  <si>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</si>
  <si>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Саакян Г.Р., Грачев Е.А.</t>
  </si>
  <si>
    <t>ИП Саакян Г.Р.,           Грачев Е.А.</t>
  </si>
  <si>
    <t>ИП Благовский А.Ю.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</si>
  <si>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</si>
  <si>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</si>
  <si>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</si>
  <si>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</si>
  <si>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</si>
  <si>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</si>
  <si>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</si>
  <si>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</si>
  <si>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</si>
  <si>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  по ул. Школьная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</si>
  <si>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</si>
  <si>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</si>
  <si>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</si>
  <si>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</si>
  <si>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</si>
  <si>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Н/2008-10 от 01.05.2008г.</t>
  </si>
  <si>
    <t>ООО "СЗЛК", ООО ИЦ "Ликон", ОАО "ПСК"</t>
  </si>
  <si>
    <t xml:space="preserve"> ООО"Технострой-3"</t>
  </si>
  <si>
    <t xml:space="preserve">Поступило от ИП Саакян Г.Р., Грачев Е.А. за управление и содержание общедомового имущества, и за сбор ТБО 8408.98 руб. </t>
  </si>
  <si>
    <t xml:space="preserve">Поступило от ИП Благовский А.Ю. за управление и содержание общедомового имущества, и за сбор ТБО 12235.64 руб. </t>
  </si>
  <si>
    <t>Общая задолженность по дому  на 01.01.2012г.</t>
  </si>
  <si>
    <t>№ 1 по ул. Школьная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</si>
  <si>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</si>
  <si>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</si>
  <si>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</si>
  <si>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28.53 </t>
    </r>
    <r>
      <rPr>
        <sz val="10"/>
        <rFont val="Arial Cyr"/>
        <family val="0"/>
      </rPr>
      <t>тыс.рублей, в том числе:</t>
    </r>
  </si>
  <si>
    <t>очистка козырьков от снега - 0.69 т.р.</t>
  </si>
  <si>
    <t>окраска входных дверей, мусоропроводных камер, пухто - 3.19 т.р.</t>
  </si>
  <si>
    <t>уборка подвала от ТБО и КГО - 3.00 т.р.</t>
  </si>
  <si>
    <t>ремонт ЦО, ХВС, ГВС, канализации - 13.27 т.р.</t>
  </si>
  <si>
    <t>установка информационного стенда - 2.05 т.р.</t>
  </si>
  <si>
    <t>смена манометра, термометра - 4.43 т.р.</t>
  </si>
  <si>
    <t>прочее - 1.90 т.р.</t>
  </si>
  <si>
    <t>Отчет о реализации программы капитального ремонта жилого фонда ООО "УЮТ-СЕРВИС" в соответствии с ФЗ № 185 за период с 01 октября 2011г. по 31 декабря 2011г.  по адресу г.Сертолово, ул. Школьная,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</si>
  <si>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</si>
  <si>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</si>
  <si>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</si>
  <si>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</si>
  <si>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</si>
  <si>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</si>
  <si>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</si>
  <si>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</si>
  <si>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</si>
  <si>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</si>
  <si>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</si>
  <si>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</si>
  <si>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</si>
  <si>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</si>
  <si>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</si>
  <si>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</si>
  <si>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1</t>
  </si>
  <si>
    <t>установка т/о узлов учета теп/энергии</t>
  </si>
  <si>
    <t>2 шт.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</si>
  <si>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</si>
  <si>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</si>
  <si>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</si>
  <si>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</si>
  <si>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</si>
  <si>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</si>
  <si>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</si>
  <si>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</si>
  <si>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</si>
  <si>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</si>
  <si>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</si>
  <si>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замена трубопровода и тупиковой системы ГВС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</si>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</sst>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40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9" t="s">
        <v>3</v>
      </c>
      <c r="D9" s="10" t="s">
        <v>41</v>
      </c>
      <c r="E9" s="11" t="s">
        <v>42</v>
      </c>
      <c r="F9" s="11" t="s">
        <v>43</v>
      </c>
      <c r="G9" s="11" t="s">
        <v>4</v>
      </c>
      <c r="H9" s="11" t="s">
        <v>44</v>
      </c>
      <c r="I9" s="10" t="s">
        <v>5</v>
      </c>
    </row>
    <row r="10" spans="3:9" ht="13.5" customHeight="1" thickBot="1">
      <c r="C10" s="93" t="s">
        <v>6</v>
      </c>
      <c r="D10" s="94"/>
      <c r="E10" s="94"/>
      <c r="F10" s="94"/>
      <c r="G10" s="94"/>
      <c r="H10" s="94"/>
      <c r="I10" s="95"/>
    </row>
    <row r="11" spans="3:9" ht="13.5" customHeight="1" thickBot="1">
      <c r="C11" s="12" t="s">
        <v>7</v>
      </c>
      <c r="D11" s="13">
        <v>155241.74</v>
      </c>
      <c r="E11" s="14">
        <f>585721.74-1155+1171254.48-1776.57</f>
        <v>1754044.65</v>
      </c>
      <c r="F11" s="14">
        <f>1244883.28+497726.88</f>
        <v>1742610.1600000001</v>
      </c>
      <c r="G11" s="14">
        <f>+E11</f>
        <v>1754044.65</v>
      </c>
      <c r="H11" s="15">
        <f>+D11+E11-F11</f>
        <v>166676.22999999975</v>
      </c>
      <c r="I11" s="96" t="s">
        <v>45</v>
      </c>
    </row>
    <row r="12" spans="3:9" ht="13.5" customHeight="1" thickBot="1">
      <c r="C12" s="12" t="s">
        <v>8</v>
      </c>
      <c r="D12" s="13">
        <v>74298.47999999986</v>
      </c>
      <c r="E12" s="16">
        <f>314092.87-18289.16+200726.93-5094.78</f>
        <v>491435.86</v>
      </c>
      <c r="F12" s="16">
        <f>257013.4+231356.98</f>
        <v>488370.38</v>
      </c>
      <c r="G12" s="14">
        <f>+E12</f>
        <v>491435.86</v>
      </c>
      <c r="H12" s="15">
        <f>+D12+E12-F12</f>
        <v>77363.95999999985</v>
      </c>
      <c r="I12" s="97"/>
    </row>
    <row r="13" spans="3:9" ht="13.5" customHeight="1" thickBot="1">
      <c r="C13" s="12" t="s">
        <v>9</v>
      </c>
      <c r="D13" s="13">
        <v>65937.31000000006</v>
      </c>
      <c r="E13" s="16">
        <f>231538.87-7435.89+195368.1-3926.93</f>
        <v>415544.14999999997</v>
      </c>
      <c r="F13" s="16">
        <f>222956.98+191351.79</f>
        <v>414308.77</v>
      </c>
      <c r="G13" s="14">
        <f>+E13</f>
        <v>415544.14999999997</v>
      </c>
      <c r="H13" s="15">
        <f>+D13+E13-F13</f>
        <v>67172.69</v>
      </c>
      <c r="I13" s="97"/>
    </row>
    <row r="14" spans="3:9" ht="13.5" customHeight="1" thickBot="1">
      <c r="C14" s="12" t="s">
        <v>10</v>
      </c>
      <c r="D14" s="13">
        <v>27485.97</v>
      </c>
      <c r="E14" s="16">
        <f>36299.76-2497.32+25027.57-461.86+77991.16-3922.01+66028.85+115.42</f>
        <v>198581.57</v>
      </c>
      <c r="F14" s="16">
        <f>74826.28+64379.93+29838.58+27868.37</f>
        <v>196913.15999999997</v>
      </c>
      <c r="G14" s="14">
        <f>+E14</f>
        <v>198581.57</v>
      </c>
      <c r="H14" s="15">
        <f>+D14+E14-F14</f>
        <v>29154.380000000034</v>
      </c>
      <c r="I14" s="98"/>
    </row>
    <row r="15" spans="3:9" ht="13.5" customHeight="1" thickBot="1">
      <c r="C15" s="12" t="s">
        <v>11</v>
      </c>
      <c r="D15" s="17">
        <f>SUM(D11:D14)</f>
        <v>322963.4999999999</v>
      </c>
      <c r="E15" s="17">
        <f>SUM(E11:E14)</f>
        <v>2859606.2299999995</v>
      </c>
      <c r="F15" s="17">
        <f>SUM(F11:F14)</f>
        <v>2842202.47</v>
      </c>
      <c r="G15" s="17">
        <f>SUM(G11:G14)</f>
        <v>2859606.2299999995</v>
      </c>
      <c r="H15" s="17">
        <f>SUM(H11:H14)</f>
        <v>340367.25999999966</v>
      </c>
      <c r="I15" s="12"/>
    </row>
    <row r="16" spans="3:9" ht="13.5" customHeight="1" thickBot="1">
      <c r="C16" s="94" t="s">
        <v>12</v>
      </c>
      <c r="D16" s="94"/>
      <c r="E16" s="94"/>
      <c r="F16" s="94"/>
      <c r="G16" s="94"/>
      <c r="H16" s="94"/>
      <c r="I16" s="94"/>
    </row>
    <row r="17" spans="3:9" ht="48.75" customHeight="1" thickBot="1">
      <c r="C17" s="18" t="s">
        <v>3</v>
      </c>
      <c r="D17" s="10" t="s">
        <v>41</v>
      </c>
      <c r="E17" s="11" t="s">
        <v>42</v>
      </c>
      <c r="F17" s="11" t="s">
        <v>43</v>
      </c>
      <c r="G17" s="11" t="s">
        <v>4</v>
      </c>
      <c r="H17" s="11" t="s">
        <v>44</v>
      </c>
      <c r="I17" s="19" t="s">
        <v>13</v>
      </c>
    </row>
    <row r="18" spans="3:9" ht="17.25" customHeight="1" thickBot="1">
      <c r="C18" s="9" t="s">
        <v>14</v>
      </c>
      <c r="D18" s="20">
        <v>96221.80000000005</v>
      </c>
      <c r="E18" s="21">
        <v>1042137.36</v>
      </c>
      <c r="F18" s="21">
        <v>1025955.28</v>
      </c>
      <c r="G18" s="21">
        <f>+E18</f>
        <v>1042137.36</v>
      </c>
      <c r="H18" s="21">
        <f aca="true" t="shared" si="0" ref="H18:H24">+D18+E18-F18</f>
        <v>112403.88000000012</v>
      </c>
      <c r="I18" s="102" t="s">
        <v>46</v>
      </c>
    </row>
    <row r="19" spans="3:10" ht="18.75" customHeight="1" thickBot="1">
      <c r="C19" s="12" t="s">
        <v>15</v>
      </c>
      <c r="D19" s="13">
        <v>37150.50999999995</v>
      </c>
      <c r="E19" s="14">
        <v>174024</v>
      </c>
      <c r="F19" s="14">
        <v>185847.58</v>
      </c>
      <c r="G19" s="21">
        <v>28534.88</v>
      </c>
      <c r="H19" s="21">
        <f>+D19+E19-F19</f>
        <v>25326.929999999964</v>
      </c>
      <c r="I19" s="103"/>
      <c r="J19" s="22"/>
    </row>
    <row r="20" spans="3:9" ht="13.5" customHeight="1" thickBot="1">
      <c r="C20" s="18" t="s">
        <v>16</v>
      </c>
      <c r="D20" s="23">
        <v>0</v>
      </c>
      <c r="E20" s="14">
        <v>99147.84</v>
      </c>
      <c r="F20" s="14">
        <v>82670.76</v>
      </c>
      <c r="G20" s="21">
        <v>157100</v>
      </c>
      <c r="H20" s="21">
        <f t="shared" si="0"/>
        <v>16477.08</v>
      </c>
      <c r="I20" s="24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47</v>
      </c>
    </row>
    <row r="22" spans="3:9" ht="13.5" customHeight="1" thickBot="1">
      <c r="C22" s="12" t="s">
        <v>18</v>
      </c>
      <c r="D22" s="13">
        <v>22568.02000000002</v>
      </c>
      <c r="E22" s="14">
        <v>226229.46</v>
      </c>
      <c r="F22" s="14">
        <v>223995.86</v>
      </c>
      <c r="G22" s="21">
        <f>+E22</f>
        <v>226229.46</v>
      </c>
      <c r="H22" s="21">
        <f t="shared" si="0"/>
        <v>24801.620000000024</v>
      </c>
      <c r="I22" s="25" t="s">
        <v>19</v>
      </c>
    </row>
    <row r="23" spans="3:9" ht="13.5" customHeight="1" thickBot="1">
      <c r="C23" s="12" t="s">
        <v>20</v>
      </c>
      <c r="D23" s="13">
        <v>4303.979999999996</v>
      </c>
      <c r="E23" s="16">
        <v>39491.49</v>
      </c>
      <c r="F23" s="16">
        <v>39332.97</v>
      </c>
      <c r="G23" s="21">
        <f>+E23</f>
        <v>39491.49</v>
      </c>
      <c r="H23" s="21">
        <f t="shared" si="0"/>
        <v>4462.499999999993</v>
      </c>
      <c r="I23" s="33" t="s">
        <v>21</v>
      </c>
    </row>
    <row r="24" spans="3:9" ht="13.5" customHeight="1" thickBot="1">
      <c r="C24" s="18" t="s">
        <v>22</v>
      </c>
      <c r="D24" s="13">
        <v>12196.509999999995</v>
      </c>
      <c r="E24" s="16">
        <v>134552.4</v>
      </c>
      <c r="F24" s="16">
        <v>130430.95</v>
      </c>
      <c r="G24" s="21">
        <f>+E24</f>
        <v>134552.4</v>
      </c>
      <c r="H24" s="21">
        <f t="shared" si="0"/>
        <v>16317.959999999977</v>
      </c>
      <c r="I24" s="25"/>
    </row>
    <row r="25" spans="3:9" ht="13.5" customHeight="1" hidden="1" thickBot="1">
      <c r="C25" s="12" t="s">
        <v>23</v>
      </c>
      <c r="D25" s="24"/>
      <c r="E25" s="16"/>
      <c r="F25" s="16"/>
      <c r="G25" s="21">
        <f>+E25</f>
        <v>0</v>
      </c>
      <c r="H25" s="14"/>
      <c r="I25" s="33" t="s">
        <v>48</v>
      </c>
    </row>
    <row r="26" spans="3:9" s="26" customFormat="1" ht="13.5" customHeight="1" thickBot="1">
      <c r="C26" s="12" t="s">
        <v>11</v>
      </c>
      <c r="D26" s="17">
        <f>SUM(D18:D25)</f>
        <v>172440.82</v>
      </c>
      <c r="E26" s="17">
        <f>SUM(E18:E25)</f>
        <v>1715582.5499999998</v>
      </c>
      <c r="F26" s="17">
        <f>SUM(F18:F25)</f>
        <v>1688233.4</v>
      </c>
      <c r="G26" s="17">
        <f>SUM(G18:G25)</f>
        <v>1628045.5899999999</v>
      </c>
      <c r="H26" s="17">
        <f>SUM(H18:H25)</f>
        <v>199789.9700000001</v>
      </c>
      <c r="I26" s="24"/>
    </row>
    <row r="27" spans="3:9" ht="13.5" customHeight="1" thickBot="1">
      <c r="C27" s="104" t="s">
        <v>24</v>
      </c>
      <c r="D27" s="104"/>
      <c r="E27" s="104"/>
      <c r="F27" s="104"/>
      <c r="G27" s="104"/>
      <c r="H27" s="104"/>
      <c r="I27" s="104"/>
    </row>
    <row r="28" spans="3:9" ht="28.5" customHeight="1" thickBot="1">
      <c r="C28" s="28" t="s">
        <v>25</v>
      </c>
      <c r="D28" s="99" t="s">
        <v>26</v>
      </c>
      <c r="E28" s="100"/>
      <c r="F28" s="100"/>
      <c r="G28" s="100"/>
      <c r="H28" s="101"/>
      <c r="I28" s="27" t="s">
        <v>27</v>
      </c>
    </row>
    <row r="29" spans="3:9" ht="26.25" customHeight="1" thickBot="1">
      <c r="C29" s="28" t="s">
        <v>28</v>
      </c>
      <c r="D29" s="99" t="s">
        <v>49</v>
      </c>
      <c r="E29" s="100"/>
      <c r="F29" s="100"/>
      <c r="G29" s="100"/>
      <c r="H29" s="101"/>
      <c r="I29" s="29" t="s">
        <v>29</v>
      </c>
    </row>
    <row r="30" spans="3:9" ht="24.75" customHeight="1" thickBot="1">
      <c r="C30" s="28" t="s">
        <v>30</v>
      </c>
      <c r="D30" s="99" t="s">
        <v>50</v>
      </c>
      <c r="E30" s="100"/>
      <c r="F30" s="100"/>
      <c r="G30" s="100"/>
      <c r="H30" s="101"/>
      <c r="I30" s="29" t="s">
        <v>30</v>
      </c>
    </row>
    <row r="31" spans="3:8" ht="18" customHeight="1">
      <c r="C31" s="30" t="s">
        <v>51</v>
      </c>
      <c r="D31" s="30"/>
      <c r="E31" s="30"/>
      <c r="F31" s="30"/>
      <c r="G31" s="30"/>
      <c r="H31" s="31">
        <f>+H15+H26</f>
        <v>540157.2299999997</v>
      </c>
    </row>
  </sheetData>
  <sheetProtection/>
  <mergeCells count="12">
    <mergeCell ref="D30:H30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5" t="s">
        <v>31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 t="s">
        <v>32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5" t="s">
        <v>52</v>
      </c>
      <c r="B3" s="105"/>
      <c r="C3" s="105"/>
      <c r="D3" s="105"/>
      <c r="E3" s="105"/>
      <c r="F3" s="105"/>
      <c r="G3" s="105"/>
      <c r="H3" s="105"/>
      <c r="I3" s="105"/>
    </row>
    <row r="4" spans="1:9" ht="51">
      <c r="A4" s="34" t="s">
        <v>33</v>
      </c>
      <c r="B4" s="35" t="s">
        <v>53</v>
      </c>
      <c r="C4" s="35" t="s">
        <v>54</v>
      </c>
      <c r="D4" s="35" t="s">
        <v>34</v>
      </c>
      <c r="E4" s="35" t="s">
        <v>35</v>
      </c>
      <c r="F4" s="35" t="s">
        <v>36</v>
      </c>
      <c r="G4" s="35" t="s">
        <v>37</v>
      </c>
      <c r="H4" s="35" t="s">
        <v>55</v>
      </c>
      <c r="I4" s="34" t="s">
        <v>38</v>
      </c>
    </row>
    <row r="5" spans="1:9" ht="15">
      <c r="A5" s="36" t="s">
        <v>39</v>
      </c>
      <c r="B5" s="36">
        <v>42.97</v>
      </c>
      <c r="C5" s="37">
        <v>36.2833</v>
      </c>
      <c r="D5" s="37">
        <v>174.024</v>
      </c>
      <c r="E5" s="37">
        <v>185.84758</v>
      </c>
      <c r="F5" s="37">
        <v>24.96462</v>
      </c>
      <c r="G5" s="37">
        <v>28.53488</v>
      </c>
      <c r="H5" s="37">
        <v>25.32693</v>
      </c>
      <c r="I5" s="37">
        <f>B5+D5+F5-G5</f>
        <v>213.42374</v>
      </c>
    </row>
    <row r="7" ht="1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41.375" style="0" customWidth="1"/>
    <col min="4" max="4" width="19.00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6" t="s">
        <v>64</v>
      </c>
      <c r="B1" s="106"/>
      <c r="C1" s="106"/>
      <c r="D1" s="106"/>
      <c r="E1" s="106"/>
      <c r="F1" s="106"/>
      <c r="G1" s="106"/>
      <c r="H1" s="38"/>
    </row>
    <row r="2" spans="1:7" ht="29.25" customHeight="1" thickBot="1">
      <c r="A2" s="107"/>
      <c r="B2" s="107"/>
      <c r="C2" s="107"/>
      <c r="D2" s="107"/>
      <c r="E2" s="107"/>
      <c r="F2" s="107"/>
      <c r="G2" s="107"/>
    </row>
    <row r="3" spans="1:8" ht="13.5" thickBot="1">
      <c r="A3" s="39"/>
      <c r="B3" s="40"/>
      <c r="C3" s="41"/>
      <c r="D3" s="40"/>
      <c r="E3" s="40"/>
      <c r="F3" s="108" t="s">
        <v>65</v>
      </c>
      <c r="G3" s="109"/>
      <c r="H3" s="40"/>
    </row>
    <row r="4" spans="1:8" ht="12.75">
      <c r="A4" s="42" t="s">
        <v>66</v>
      </c>
      <c r="B4" s="43" t="s">
        <v>67</v>
      </c>
      <c r="C4" s="42" t="s">
        <v>68</v>
      </c>
      <c r="D4" s="43" t="s">
        <v>69</v>
      </c>
      <c r="E4" s="44" t="s">
        <v>70</v>
      </c>
      <c r="F4" s="44"/>
      <c r="G4" s="44"/>
      <c r="H4" s="44" t="s">
        <v>71</v>
      </c>
    </row>
    <row r="5" spans="1:8" ht="12.75">
      <c r="A5" s="42" t="s">
        <v>72</v>
      </c>
      <c r="B5" s="43"/>
      <c r="C5" s="45"/>
      <c r="D5" s="43" t="s">
        <v>73</v>
      </c>
      <c r="E5" s="43" t="s">
        <v>74</v>
      </c>
      <c r="F5" s="43" t="s">
        <v>75</v>
      </c>
      <c r="G5" s="43" t="s">
        <v>76</v>
      </c>
      <c r="H5" s="43"/>
    </row>
    <row r="6" spans="1:8" ht="12.75">
      <c r="A6" s="42"/>
      <c r="B6" s="43"/>
      <c r="C6" s="45"/>
      <c r="D6" s="43" t="s">
        <v>77</v>
      </c>
      <c r="E6" s="46"/>
      <c r="F6" s="43" t="s">
        <v>78</v>
      </c>
      <c r="G6" s="43" t="s">
        <v>79</v>
      </c>
      <c r="H6" s="46"/>
    </row>
    <row r="7" spans="1:8" ht="12.75">
      <c r="A7" s="47"/>
      <c r="B7" s="46"/>
      <c r="C7" s="48"/>
      <c r="D7" s="46"/>
      <c r="E7" s="46"/>
      <c r="F7" s="46"/>
      <c r="G7" s="43" t="s">
        <v>80</v>
      </c>
      <c r="H7" s="46"/>
    </row>
    <row r="8" spans="1:8" ht="13.5" thickBot="1">
      <c r="A8" s="49"/>
      <c r="B8" s="50"/>
      <c r="C8" s="51"/>
      <c r="D8" s="50"/>
      <c r="E8" s="50"/>
      <c r="F8" s="50"/>
      <c r="G8" s="50"/>
      <c r="H8" s="50"/>
    </row>
    <row r="9" spans="1:8" ht="12.75">
      <c r="A9" s="40"/>
      <c r="B9" s="52"/>
      <c r="C9" s="41"/>
      <c r="D9" s="40"/>
      <c r="E9" s="40"/>
      <c r="F9" s="40"/>
      <c r="G9" s="52"/>
      <c r="H9" s="52"/>
    </row>
    <row r="10" spans="1:8" ht="12.75">
      <c r="A10" s="43">
        <v>1</v>
      </c>
      <c r="B10" s="53" t="s">
        <v>81</v>
      </c>
      <c r="C10" s="42" t="s">
        <v>95</v>
      </c>
      <c r="D10" s="43"/>
      <c r="E10" s="54">
        <v>1885</v>
      </c>
      <c r="F10" s="55">
        <v>94.25</v>
      </c>
      <c r="G10" s="55">
        <f>+E10-F10</f>
        <v>1790.75</v>
      </c>
      <c r="H10" s="56"/>
    </row>
    <row r="11" spans="1:8" ht="12.75">
      <c r="A11" s="43"/>
      <c r="B11" s="53"/>
      <c r="C11" s="42" t="s">
        <v>82</v>
      </c>
      <c r="D11" s="43" t="s">
        <v>83</v>
      </c>
      <c r="E11" s="54">
        <v>598.8</v>
      </c>
      <c r="F11" s="55">
        <v>29.95</v>
      </c>
      <c r="G11" s="55">
        <f>+E11-F11</f>
        <v>568.8499999999999</v>
      </c>
      <c r="H11" s="56"/>
    </row>
    <row r="12" spans="1:8" ht="12.75">
      <c r="A12" s="43"/>
      <c r="B12" s="53"/>
      <c r="C12" s="42" t="s">
        <v>96</v>
      </c>
      <c r="D12" s="43" t="s">
        <v>83</v>
      </c>
      <c r="E12" s="55">
        <v>657.6</v>
      </c>
      <c r="F12" s="55">
        <v>32.9</v>
      </c>
      <c r="G12" s="55">
        <f>+E12-F12</f>
        <v>624.7</v>
      </c>
      <c r="H12" s="56"/>
    </row>
    <row r="13" spans="1:8" ht="12.75">
      <c r="A13" s="43"/>
      <c r="B13" s="53"/>
      <c r="C13" s="42"/>
      <c r="D13" s="43"/>
      <c r="E13" s="57"/>
      <c r="F13" s="54"/>
      <c r="G13" s="55"/>
      <c r="H13" s="56"/>
    </row>
    <row r="14" spans="1:8" ht="12.75">
      <c r="A14" s="43"/>
      <c r="B14" s="53"/>
      <c r="C14" s="58" t="s">
        <v>84</v>
      </c>
      <c r="D14" s="59"/>
      <c r="E14" s="60">
        <f>SUM(E10:E13)</f>
        <v>3141.4</v>
      </c>
      <c r="F14" s="60">
        <f>SUM(F10:F13)</f>
        <v>157.1</v>
      </c>
      <c r="G14" s="60">
        <f>SUM(G10:G13)</f>
        <v>2984.3</v>
      </c>
      <c r="H14" s="56"/>
    </row>
    <row r="15" spans="1:8" ht="13.5" thickBot="1">
      <c r="A15" s="61"/>
      <c r="B15" s="62"/>
      <c r="C15" s="63"/>
      <c r="D15" s="64"/>
      <c r="E15" s="65"/>
      <c r="F15" s="65"/>
      <c r="G15" s="66"/>
      <c r="H15" s="67"/>
    </row>
    <row r="16" spans="1:8" ht="12.75">
      <c r="A16" s="40"/>
      <c r="B16" s="52"/>
      <c r="C16" s="68"/>
      <c r="D16" s="69"/>
      <c r="E16" s="70"/>
      <c r="F16" s="71"/>
      <c r="G16" s="71"/>
      <c r="H16" s="72"/>
    </row>
    <row r="17" spans="1:8" ht="12.75">
      <c r="A17" s="46"/>
      <c r="B17" s="73" t="s">
        <v>11</v>
      </c>
      <c r="C17" s="74"/>
      <c r="D17" s="45"/>
      <c r="E17" s="75">
        <f>E14</f>
        <v>3141.4</v>
      </c>
      <c r="F17" s="76">
        <f>+F14</f>
        <v>157.1</v>
      </c>
      <c r="G17" s="77">
        <f>+E17-F17</f>
        <v>2984.3</v>
      </c>
      <c r="H17" s="56"/>
    </row>
    <row r="18" spans="1:8" ht="13.5" thickBot="1">
      <c r="A18" s="50"/>
      <c r="B18" s="78"/>
      <c r="C18" s="79"/>
      <c r="D18" s="80"/>
      <c r="E18" s="64"/>
      <c r="F18" s="81"/>
      <c r="G18" s="81"/>
      <c r="H18" s="81"/>
    </row>
    <row r="20" spans="1:7" ht="60">
      <c r="A20" s="82" t="s">
        <v>85</v>
      </c>
      <c r="B20" s="82" t="s">
        <v>86</v>
      </c>
      <c r="C20" s="82" t="s">
        <v>87</v>
      </c>
      <c r="D20" s="82" t="s">
        <v>88</v>
      </c>
      <c r="E20" s="83" t="s">
        <v>89</v>
      </c>
      <c r="F20" s="82" t="s">
        <v>90</v>
      </c>
      <c r="G20" s="84"/>
    </row>
    <row r="21" spans="1:7" ht="15">
      <c r="A21" s="85">
        <v>1</v>
      </c>
      <c r="B21" s="86">
        <v>0</v>
      </c>
      <c r="C21" s="86">
        <v>99147.84</v>
      </c>
      <c r="D21" s="86">
        <v>82670.76</v>
      </c>
      <c r="E21" s="86">
        <v>7758.72</v>
      </c>
      <c r="F21" s="86">
        <f>+B21+C21-D21</f>
        <v>16477.08</v>
      </c>
      <c r="G21" s="87"/>
    </row>
    <row r="23" spans="1:5" ht="90">
      <c r="A23" s="82" t="s">
        <v>85</v>
      </c>
      <c r="B23" s="82" t="s">
        <v>91</v>
      </c>
      <c r="C23" s="82" t="s">
        <v>92</v>
      </c>
      <c r="D23" s="82" t="s">
        <v>93</v>
      </c>
      <c r="E23" s="82" t="s">
        <v>94</v>
      </c>
    </row>
    <row r="24" spans="1:5" ht="15">
      <c r="A24" s="88">
        <v>1</v>
      </c>
      <c r="B24" s="89">
        <v>0</v>
      </c>
      <c r="C24" s="89">
        <f>+D21+E21</f>
        <v>90429.48</v>
      </c>
      <c r="D24" s="89">
        <v>157100</v>
      </c>
      <c r="E24" s="89">
        <f>+B24+C24-D24</f>
        <v>-66670.52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2012-05-05T08:41:26Z</cp:lastPrinted>
  <dcterms:created xsi:type="dcterms:W3CDTF">2011-03-25T07:29:59Z</dcterms:created>
  <dcterms:modified xsi:type="dcterms:W3CDTF">2012-05-05T08:41:45Z</dcterms:modified>
  <cp:category/>
  <cp:version/>
  <cp:contentType/>
  <cp:contentStatus/>
</cp:coreProperties>
</file>