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<sst xmlns="http://schemas.openxmlformats.org/spreadsheetml/2006/main" count="107" uniqueCount="96">
  <si>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</si>
  <si>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</si>
  <si>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</si>
  <si>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</si>
  <si>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</si>
  <si>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</si>
  <si>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</si>
  <si>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</si>
  <si>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</si>
  <si>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</si>
  <si>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</si>
  <si>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</si>
  <si>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</si>
  <si>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</si>
  <si>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</si>
  <si>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</si>
  <si>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</si>
  <si>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</si>
  <si>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</si>
  <si>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</si>
  <si>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</si>
  <si>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</si>
  <si>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</si>
  <si>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</si>
  <si>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</si>
  <si>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</si>
  <si>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</si>
  <si>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</si>
  <si>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</si>
  <si>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</si>
  <si>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</si>
  <si>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</si>
  <si>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</si>
  <si>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</si>
  <si>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</si>
  <si>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</si>
  <si>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</si>
  <si>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</si>
  <si>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10 по ул. Заречная с 01.11.2011г.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</si>
  <si>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</si>
  <si>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</si>
  <si>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</si>
  <si>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</si>
  <si>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</si>
  <si>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Н/2010-87 от 01.11.2010г.</t>
  </si>
  <si>
    <t>ООО "СЗЛК", ООО ИЦ "Ликон", ОАО "ПСК"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</si>
  <si>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</si>
  <si>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</si>
  <si>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</si>
  <si>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</si>
  <si>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</si>
  <si>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01.01.2012г.</t>
  </si>
  <si>
    <t>№ 10 по ул. Заречная с 01.11.2011г.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</si>
  <si>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</si>
  <si>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</si>
  <si>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</si>
  <si>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531.29</t>
    </r>
    <r>
      <rPr>
        <sz val="10"/>
        <rFont val="Arial Cyr"/>
        <family val="0"/>
      </rPr>
      <t xml:space="preserve"> тыс.рублей, в том числе:</t>
    </r>
  </si>
  <si>
    <t>очистка кровли и козырьков от снега - 84.56 т.р.</t>
  </si>
  <si>
    <t>окраска фасадов, входных дверей, мусоропроводных камер - 2.47 т.р.</t>
  </si>
  <si>
    <t>ремонт фасада - 247.02 т.р.</t>
  </si>
  <si>
    <t>замеры сопротивления изоляции - 123.05 т.р.</t>
  </si>
  <si>
    <t>обслуживание КУУТЭ за июль - декабрь 2011г. - 34.08 т.р.</t>
  </si>
  <si>
    <t>ремонт ЦО, ГВС, ХВС, канализации - 13.05 т.р.</t>
  </si>
  <si>
    <t>установка регулятора температур - 22.09 т.р.</t>
  </si>
  <si>
    <t>прочее - 4.96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</si>
  <si>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ул.Заречная, д. 10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</si>
  <si>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</si>
  <si>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</si>
  <si>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</si>
  <si>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</si>
  <si>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</si>
  <si>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</si>
  <si>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</si>
  <si>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</si>
  <si>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</si>
  <si>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</si>
  <si>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</si>
  <si>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</si>
  <si>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</si>
  <si>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</si>
  <si>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</si>
  <si>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ул.Заречная,д.10</t>
  </si>
  <si>
    <t>ремонт ЦО</t>
  </si>
  <si>
    <t>54 м.п.</t>
  </si>
  <si>
    <t>2 шт.</t>
  </si>
  <si>
    <t>установка узлов учета ХВС</t>
  </si>
  <si>
    <t>1 шт.</t>
  </si>
  <si>
    <t>установка т/о узлов учета теп/энергии</t>
  </si>
  <si>
    <t>установка эл.счетчиков</t>
  </si>
  <si>
    <t>Всего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</si>
  <si>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</si>
  <si>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</si>
  <si>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</si>
  <si>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</si>
  <si>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</si>
  <si>
    <t>замена теплового пункта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</si>
</sst>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8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vertical="top" wrapText="1"/>
    </xf>
    <xf numFmtId="4" fontId="8" fillId="0" borderId="16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6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35" fillId="0" borderId="0" xfId="52" applyFo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9" fillId="0" borderId="26" xfId="0" applyFont="1" applyBorder="1" applyAlignment="1">
      <alignment/>
    </xf>
    <xf numFmtId="0" fontId="0" fillId="0" borderId="21" xfId="0" applyBorder="1" applyAlignment="1">
      <alignment/>
    </xf>
    <xf numFmtId="2" fontId="19" fillId="0" borderId="22" xfId="0" applyNumberFormat="1" applyFont="1" applyBorder="1" applyAlignment="1">
      <alignment horizontal="center"/>
    </xf>
    <xf numFmtId="2" fontId="19" fillId="0" borderId="26" xfId="59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12" hidden="1" customWidth="1"/>
    <col min="2" max="2" width="9.125" style="12" hidden="1" customWidth="1"/>
    <col min="3" max="3" width="30.75390625" style="43" customWidth="1"/>
    <col min="4" max="4" width="14.375" style="43" customWidth="1"/>
    <col min="5" max="5" width="11.875" style="43" customWidth="1"/>
    <col min="6" max="6" width="13.25390625" style="43" customWidth="1"/>
    <col min="7" max="7" width="11.875" style="43" customWidth="1"/>
    <col min="8" max="8" width="14.375" style="43" customWidth="1"/>
    <col min="9" max="9" width="21.00390625" style="43" customWidth="1"/>
    <col min="10" max="16384" width="9.125" style="12" customWidth="1"/>
  </cols>
  <sheetData>
    <row r="1" spans="3:9" ht="12.75" customHeight="1" hidden="1">
      <c r="C1" s="13"/>
      <c r="D1" s="13"/>
      <c r="E1" s="13"/>
      <c r="F1" s="13"/>
      <c r="G1" s="13"/>
      <c r="H1" s="13"/>
      <c r="I1" s="13"/>
    </row>
    <row r="2" spans="3:9" ht="13.5" customHeight="1" hidden="1" thickBot="1">
      <c r="C2" s="13"/>
      <c r="D2" s="13"/>
      <c r="E2" s="13" t="s">
        <v>0</v>
      </c>
      <c r="F2" s="13"/>
      <c r="G2" s="13"/>
      <c r="H2" s="13"/>
      <c r="I2" s="13"/>
    </row>
    <row r="3" spans="3:9" ht="13.5" customHeight="1" hidden="1" thickBot="1">
      <c r="C3" s="14"/>
      <c r="D3" s="15"/>
      <c r="E3" s="16"/>
      <c r="F3" s="16"/>
      <c r="G3" s="16"/>
      <c r="H3" s="16"/>
      <c r="I3" s="17"/>
    </row>
    <row r="4" spans="3:9" ht="12.75" customHeight="1" hidden="1">
      <c r="C4" s="18"/>
      <c r="D4" s="18"/>
      <c r="E4" s="19"/>
      <c r="F4" s="19"/>
      <c r="G4" s="19"/>
      <c r="H4" s="19"/>
      <c r="I4" s="19"/>
    </row>
    <row r="5" spans="3:9" ht="14.25">
      <c r="C5" s="96" t="s">
        <v>1</v>
      </c>
      <c r="D5" s="96"/>
      <c r="E5" s="96"/>
      <c r="F5" s="96"/>
      <c r="G5" s="96"/>
      <c r="H5" s="96"/>
      <c r="I5" s="96"/>
    </row>
    <row r="6" spans="3:9" ht="12.75">
      <c r="C6" s="97" t="s">
        <v>2</v>
      </c>
      <c r="D6" s="97"/>
      <c r="E6" s="97"/>
      <c r="F6" s="97"/>
      <c r="G6" s="97"/>
      <c r="H6" s="97"/>
      <c r="I6" s="97"/>
    </row>
    <row r="7" spans="3:9" ht="12.75">
      <c r="C7" s="97" t="s">
        <v>38</v>
      </c>
      <c r="D7" s="97"/>
      <c r="E7" s="97"/>
      <c r="F7" s="97"/>
      <c r="G7" s="97"/>
      <c r="H7" s="97"/>
      <c r="I7" s="97"/>
    </row>
    <row r="8" spans="3:9" ht="6" customHeight="1" thickBot="1">
      <c r="C8" s="98"/>
      <c r="D8" s="98"/>
      <c r="E8" s="98"/>
      <c r="F8" s="98"/>
      <c r="G8" s="98"/>
      <c r="H8" s="98"/>
      <c r="I8" s="98"/>
    </row>
    <row r="9" spans="3:9" ht="50.25" customHeight="1" thickBot="1">
      <c r="C9" s="20" t="s">
        <v>3</v>
      </c>
      <c r="D9" s="21" t="s">
        <v>39</v>
      </c>
      <c r="E9" s="22" t="s">
        <v>40</v>
      </c>
      <c r="F9" s="22" t="s">
        <v>41</v>
      </c>
      <c r="G9" s="22" t="s">
        <v>4</v>
      </c>
      <c r="H9" s="22" t="s">
        <v>42</v>
      </c>
      <c r="I9" s="21" t="s">
        <v>5</v>
      </c>
    </row>
    <row r="10" spans="3:9" ht="13.5" customHeight="1" thickBot="1">
      <c r="C10" s="99" t="s">
        <v>6</v>
      </c>
      <c r="D10" s="86"/>
      <c r="E10" s="86"/>
      <c r="F10" s="86"/>
      <c r="G10" s="86"/>
      <c r="H10" s="86"/>
      <c r="I10" s="100"/>
    </row>
    <row r="11" spans="3:9" ht="13.5" customHeight="1" thickBot="1">
      <c r="C11" s="23" t="s">
        <v>7</v>
      </c>
      <c r="D11" s="24">
        <v>50453.51000000001</v>
      </c>
      <c r="E11" s="25">
        <f>1230531.96+206031.68</f>
        <v>1436563.64</v>
      </c>
      <c r="F11" s="25">
        <v>1371641.39</v>
      </c>
      <c r="G11" s="25">
        <f>+E11</f>
        <v>1436563.64</v>
      </c>
      <c r="H11" s="25">
        <f>+D11+E11-F11</f>
        <v>115375.76000000001</v>
      </c>
      <c r="I11" s="89" t="s">
        <v>43</v>
      </c>
    </row>
    <row r="12" spans="3:9" ht="13.5" customHeight="1" thickBot="1">
      <c r="C12" s="23" t="s">
        <v>8</v>
      </c>
      <c r="D12" s="24">
        <v>22349.85</v>
      </c>
      <c r="E12" s="26">
        <f>396922.91-32543.72</f>
        <v>364379.18999999994</v>
      </c>
      <c r="F12" s="26">
        <v>358820.2</v>
      </c>
      <c r="G12" s="25">
        <f>+E12</f>
        <v>364379.18999999994</v>
      </c>
      <c r="H12" s="25">
        <f>+D12+E12-F12</f>
        <v>27908.83999999991</v>
      </c>
      <c r="I12" s="90"/>
    </row>
    <row r="13" spans="3:9" ht="13.5" customHeight="1" thickBot="1">
      <c r="C13" s="23" t="s">
        <v>9</v>
      </c>
      <c r="D13" s="24">
        <v>9084.079999999998</v>
      </c>
      <c r="E13" s="26">
        <f>106086.21-4800.62+146997.08-4618.04</f>
        <v>243664.62999999998</v>
      </c>
      <c r="F13" s="26">
        <f>128679.45+106014.62</f>
        <v>234694.07</v>
      </c>
      <c r="G13" s="25">
        <f>+E13</f>
        <v>243664.62999999998</v>
      </c>
      <c r="H13" s="25">
        <f>+D13+E13-F13</f>
        <v>18054.639999999956</v>
      </c>
      <c r="I13" s="90"/>
    </row>
    <row r="14" spans="3:9" ht="13.5" customHeight="1" thickBot="1">
      <c r="C14" s="23" t="s">
        <v>10</v>
      </c>
      <c r="D14" s="24">
        <v>5020.84</v>
      </c>
      <c r="E14" s="26">
        <f>46794.77-4049.01+35694.06-1615.02+49178.54-1555.55+2943.92-117.42</f>
        <v>127274.29</v>
      </c>
      <c r="F14" s="26">
        <f>1333.25+43008.56+35653.44+43180.17</f>
        <v>123175.42</v>
      </c>
      <c r="G14" s="25">
        <f>+E14</f>
        <v>127274.29</v>
      </c>
      <c r="H14" s="25">
        <f>+D14+E14-F14</f>
        <v>9119.710000000006</v>
      </c>
      <c r="I14" s="91"/>
    </row>
    <row r="15" spans="3:9" ht="13.5" customHeight="1" thickBot="1">
      <c r="C15" s="23" t="s">
        <v>11</v>
      </c>
      <c r="D15" s="27">
        <f>SUM(D11:D14)</f>
        <v>86908.28000000001</v>
      </c>
      <c r="E15" s="27">
        <f>SUM(E11:E14)</f>
        <v>2171881.7499999995</v>
      </c>
      <c r="F15" s="27">
        <f>SUM(F11:F14)</f>
        <v>2088331.0799999998</v>
      </c>
      <c r="G15" s="27">
        <f>SUM(G11:G14)</f>
        <v>2171881.7499999995</v>
      </c>
      <c r="H15" s="27">
        <f>SUM(H11:H14)</f>
        <v>170458.9499999999</v>
      </c>
      <c r="I15" s="28"/>
    </row>
    <row r="16" spans="3:9" ht="13.5" customHeight="1" thickBot="1">
      <c r="C16" s="86" t="s">
        <v>12</v>
      </c>
      <c r="D16" s="86"/>
      <c r="E16" s="86"/>
      <c r="F16" s="86"/>
      <c r="G16" s="86"/>
      <c r="H16" s="86"/>
      <c r="I16" s="86"/>
    </row>
    <row r="17" spans="3:9" ht="49.5" customHeight="1" thickBot="1">
      <c r="C17" s="29" t="s">
        <v>3</v>
      </c>
      <c r="D17" s="21" t="s">
        <v>39</v>
      </c>
      <c r="E17" s="22" t="s">
        <v>40</v>
      </c>
      <c r="F17" s="22" t="s">
        <v>41</v>
      </c>
      <c r="G17" s="22" t="s">
        <v>4</v>
      </c>
      <c r="H17" s="22" t="s">
        <v>42</v>
      </c>
      <c r="I17" s="30" t="s">
        <v>13</v>
      </c>
    </row>
    <row r="18" spans="3:9" ht="17.25" customHeight="1" thickBot="1">
      <c r="C18" s="20" t="s">
        <v>14</v>
      </c>
      <c r="D18" s="31">
        <v>23956.990000000005</v>
      </c>
      <c r="E18" s="32">
        <v>898311.24</v>
      </c>
      <c r="F18" s="32">
        <v>879249.9</v>
      </c>
      <c r="G18" s="32">
        <f>+E18</f>
        <v>898311.24</v>
      </c>
      <c r="H18" s="32">
        <f>+D18+E18-F18</f>
        <v>43018.32999999996</v>
      </c>
      <c r="I18" s="87" t="s">
        <v>44</v>
      </c>
    </row>
    <row r="19" spans="3:10" ht="18.75" customHeight="1" thickBot="1">
      <c r="C19" s="23" t="s">
        <v>15</v>
      </c>
      <c r="D19" s="24">
        <v>5502.490000000002</v>
      </c>
      <c r="E19" s="25">
        <v>189425.16</v>
      </c>
      <c r="F19" s="25">
        <v>185824.63</v>
      </c>
      <c r="G19" s="32">
        <v>531293.14</v>
      </c>
      <c r="H19" s="32">
        <f aca="true" t="shared" si="0" ref="H19:H25">+D19+E19-F19</f>
        <v>9103.01999999999</v>
      </c>
      <c r="I19" s="88"/>
      <c r="J19" s="33"/>
    </row>
    <row r="20" spans="3:9" ht="13.5" customHeight="1" thickBot="1">
      <c r="C20" s="29" t="s">
        <v>16</v>
      </c>
      <c r="D20" s="34">
        <v>10343.969999999994</v>
      </c>
      <c r="E20" s="25">
        <v>379962.36</v>
      </c>
      <c r="F20" s="25">
        <v>370935.42</v>
      </c>
      <c r="G20" s="32">
        <v>428946</v>
      </c>
      <c r="H20" s="32">
        <f t="shared" si="0"/>
        <v>19370.909999999974</v>
      </c>
      <c r="I20" s="35"/>
    </row>
    <row r="21" spans="3:9" ht="22.5" customHeight="1" hidden="1" thickBot="1">
      <c r="C21" s="23" t="s">
        <v>17</v>
      </c>
      <c r="D21" s="24">
        <v>0</v>
      </c>
      <c r="E21" s="25"/>
      <c r="F21" s="25"/>
      <c r="G21" s="32">
        <f>+E21</f>
        <v>0</v>
      </c>
      <c r="H21" s="32">
        <f t="shared" si="0"/>
        <v>0</v>
      </c>
      <c r="I21" s="36" t="s">
        <v>45</v>
      </c>
    </row>
    <row r="22" spans="3:9" ht="13.5" customHeight="1" thickBot="1">
      <c r="C22" s="23" t="s">
        <v>18</v>
      </c>
      <c r="D22" s="24">
        <v>6391.349999999995</v>
      </c>
      <c r="E22" s="25">
        <v>246251.64</v>
      </c>
      <c r="F22" s="25">
        <v>240862.81</v>
      </c>
      <c r="G22" s="32">
        <f>+E22</f>
        <v>246251.64</v>
      </c>
      <c r="H22" s="32">
        <f t="shared" si="0"/>
        <v>11780.180000000022</v>
      </c>
      <c r="I22" s="36" t="s">
        <v>19</v>
      </c>
    </row>
    <row r="23" spans="3:9" ht="13.5" customHeight="1" thickBot="1">
      <c r="C23" s="23" t="s">
        <v>20</v>
      </c>
      <c r="D23" s="24">
        <v>1418</v>
      </c>
      <c r="E23" s="26">
        <v>54644.52</v>
      </c>
      <c r="F23" s="26">
        <v>53448.44</v>
      </c>
      <c r="G23" s="32">
        <f>+E23</f>
        <v>54644.52</v>
      </c>
      <c r="H23" s="32">
        <f t="shared" si="0"/>
        <v>2614.0799999999945</v>
      </c>
      <c r="I23" s="37" t="s">
        <v>21</v>
      </c>
    </row>
    <row r="24" spans="3:9" ht="13.5" customHeight="1" thickBot="1">
      <c r="C24" s="29" t="s">
        <v>22</v>
      </c>
      <c r="D24" s="24">
        <v>3990.999999999998</v>
      </c>
      <c r="E24" s="26">
        <v>113512.71</v>
      </c>
      <c r="F24" s="26">
        <v>111381.48</v>
      </c>
      <c r="G24" s="32">
        <f>+E24</f>
        <v>113512.71</v>
      </c>
      <c r="H24" s="32">
        <f t="shared" si="0"/>
        <v>6122.2300000000105</v>
      </c>
      <c r="I24" s="36"/>
    </row>
    <row r="25" spans="3:9" ht="13.5" customHeight="1" hidden="1" thickBot="1">
      <c r="C25" s="23" t="s">
        <v>23</v>
      </c>
      <c r="D25" s="24">
        <v>0</v>
      </c>
      <c r="E25" s="26"/>
      <c r="F25" s="26"/>
      <c r="G25" s="32">
        <f>+E25</f>
        <v>0</v>
      </c>
      <c r="H25" s="32">
        <f t="shared" si="0"/>
        <v>0</v>
      </c>
      <c r="I25" s="37" t="s">
        <v>46</v>
      </c>
    </row>
    <row r="26" spans="3:9" s="38" customFormat="1" ht="13.5" customHeight="1" thickBot="1">
      <c r="C26" s="23" t="s">
        <v>11</v>
      </c>
      <c r="D26" s="27">
        <f>SUM(D18:D25)</f>
        <v>51603.79999999999</v>
      </c>
      <c r="E26" s="27">
        <f>SUM(E18:E25)</f>
        <v>1882107.63</v>
      </c>
      <c r="F26" s="27">
        <f>SUM(F18:F25)</f>
        <v>1841702.68</v>
      </c>
      <c r="G26" s="27">
        <f>SUM(G18:G25)</f>
        <v>2272959.25</v>
      </c>
      <c r="H26" s="27">
        <f>SUM(H18:H25)</f>
        <v>92008.74999999994</v>
      </c>
      <c r="I26" s="35"/>
    </row>
    <row r="27" spans="3:9" ht="13.5" customHeight="1" thickBot="1">
      <c r="C27" s="92" t="s">
        <v>47</v>
      </c>
      <c r="D27" s="92"/>
      <c r="E27" s="92"/>
      <c r="F27" s="92"/>
      <c r="G27" s="92"/>
      <c r="H27" s="92"/>
      <c r="I27" s="92"/>
    </row>
    <row r="28" spans="3:9" ht="25.5" customHeight="1" thickBot="1">
      <c r="C28" s="39" t="s">
        <v>48</v>
      </c>
      <c r="D28" s="93" t="s">
        <v>49</v>
      </c>
      <c r="E28" s="94"/>
      <c r="F28" s="94"/>
      <c r="G28" s="94"/>
      <c r="H28" s="95"/>
      <c r="I28" s="40" t="s">
        <v>50</v>
      </c>
    </row>
    <row r="29" spans="3:8" ht="18.75" customHeight="1">
      <c r="C29" s="41" t="s">
        <v>51</v>
      </c>
      <c r="D29" s="41"/>
      <c r="E29" s="41"/>
      <c r="F29" s="41"/>
      <c r="G29" s="41"/>
      <c r="H29" s="42">
        <f>+H15+H26</f>
        <v>262467.69999999984</v>
      </c>
    </row>
  </sheetData>
  <sheetProtection/>
  <mergeCells count="10">
    <mergeCell ref="C16:I16"/>
    <mergeCell ref="I18:I19"/>
    <mergeCell ref="I11:I14"/>
    <mergeCell ref="C27:I27"/>
    <mergeCell ref="D28:H28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101" t="s">
        <v>24</v>
      </c>
      <c r="B1" s="101"/>
      <c r="C1" s="101"/>
      <c r="D1" s="101"/>
      <c r="E1" s="101"/>
      <c r="F1" s="101"/>
      <c r="G1" s="101"/>
      <c r="H1" s="101"/>
      <c r="I1" s="101"/>
    </row>
    <row r="2" spans="1:9" ht="12.75">
      <c r="A2" s="101" t="s">
        <v>25</v>
      </c>
      <c r="B2" s="101"/>
      <c r="C2" s="101"/>
      <c r="D2" s="101"/>
      <c r="E2" s="101"/>
      <c r="F2" s="101"/>
      <c r="G2" s="101"/>
      <c r="H2" s="101"/>
      <c r="I2" s="101"/>
    </row>
    <row r="3" spans="1:9" ht="12.75">
      <c r="A3" s="101" t="s">
        <v>52</v>
      </c>
      <c r="B3" s="101"/>
      <c r="C3" s="101"/>
      <c r="D3" s="101"/>
      <c r="E3" s="101"/>
      <c r="F3" s="101"/>
      <c r="G3" s="101"/>
      <c r="H3" s="101"/>
      <c r="I3" s="101"/>
    </row>
    <row r="4" spans="1:9" ht="51">
      <c r="A4" s="44" t="s">
        <v>26</v>
      </c>
      <c r="B4" s="45" t="s">
        <v>53</v>
      </c>
      <c r="C4" s="45" t="s">
        <v>54</v>
      </c>
      <c r="D4" s="45" t="s">
        <v>27</v>
      </c>
      <c r="E4" s="45" t="s">
        <v>28</v>
      </c>
      <c r="F4" s="44" t="s">
        <v>29</v>
      </c>
      <c r="G4" s="44" t="s">
        <v>30</v>
      </c>
      <c r="H4" s="45" t="s">
        <v>55</v>
      </c>
      <c r="I4" s="44" t="s">
        <v>31</v>
      </c>
    </row>
    <row r="5" spans="1:9" ht="15">
      <c r="A5" s="46" t="s">
        <v>32</v>
      </c>
      <c r="B5" s="46">
        <v>-82.71000000000001</v>
      </c>
      <c r="C5" s="47">
        <v>-88.21512</v>
      </c>
      <c r="D5" s="47">
        <v>189.42516</v>
      </c>
      <c r="E5" s="47">
        <v>185.82463</v>
      </c>
      <c r="F5" s="47">
        <v>2.16</v>
      </c>
      <c r="G5" s="47">
        <v>531.29314</v>
      </c>
      <c r="H5" s="47">
        <v>9.103019</v>
      </c>
      <c r="I5" s="47">
        <f>B5+D5+F5-G5</f>
        <v>-422.41798</v>
      </c>
    </row>
    <row r="7" ht="15">
      <c r="A7" s="48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102" t="s">
        <v>65</v>
      </c>
      <c r="B1" s="103"/>
      <c r="C1" s="103"/>
      <c r="D1" s="103"/>
      <c r="E1" s="103"/>
      <c r="F1" s="103"/>
      <c r="G1" s="103"/>
    </row>
    <row r="2" spans="1:7" ht="29.25" customHeight="1" thickBot="1">
      <c r="A2" s="103"/>
      <c r="B2" s="103"/>
      <c r="C2" s="103"/>
      <c r="D2" s="103"/>
      <c r="E2" s="103"/>
      <c r="F2" s="103"/>
      <c r="G2" s="103"/>
    </row>
    <row r="3" spans="1:7" ht="13.5" thickBot="1">
      <c r="A3" s="49"/>
      <c r="B3" s="50"/>
      <c r="C3" s="51"/>
      <c r="D3" s="50"/>
      <c r="E3" s="50"/>
      <c r="F3" s="104" t="s">
        <v>66</v>
      </c>
      <c r="G3" s="105"/>
    </row>
    <row r="4" spans="1:7" ht="12.75">
      <c r="A4" s="52" t="s">
        <v>67</v>
      </c>
      <c r="B4" s="53" t="s">
        <v>68</v>
      </c>
      <c r="C4" s="52" t="s">
        <v>69</v>
      </c>
      <c r="D4" s="53" t="s">
        <v>70</v>
      </c>
      <c r="E4" s="54" t="s">
        <v>71</v>
      </c>
      <c r="F4" s="54"/>
      <c r="G4" s="54"/>
    </row>
    <row r="5" spans="1:7" ht="12.75">
      <c r="A5" s="52" t="s">
        <v>72</v>
      </c>
      <c r="B5" s="53"/>
      <c r="C5" s="11"/>
      <c r="D5" s="53" t="s">
        <v>73</v>
      </c>
      <c r="E5" s="53" t="s">
        <v>74</v>
      </c>
      <c r="F5" s="53" t="s">
        <v>75</v>
      </c>
      <c r="G5" s="53" t="s">
        <v>76</v>
      </c>
    </row>
    <row r="6" spans="1:7" ht="12.75">
      <c r="A6" s="52"/>
      <c r="B6" s="53"/>
      <c r="C6" s="11"/>
      <c r="D6" s="53" t="s">
        <v>77</v>
      </c>
      <c r="E6" s="53"/>
      <c r="F6" s="53" t="s">
        <v>78</v>
      </c>
      <c r="G6" s="53" t="s">
        <v>79</v>
      </c>
    </row>
    <row r="7" spans="1:7" ht="12.75">
      <c r="A7" s="55"/>
      <c r="B7" s="56"/>
      <c r="C7" s="1"/>
      <c r="D7" s="56"/>
      <c r="E7" s="56"/>
      <c r="F7" s="56"/>
      <c r="G7" s="53" t="s">
        <v>80</v>
      </c>
    </row>
    <row r="8" spans="1:7" ht="13.5" thickBot="1">
      <c r="A8" s="57"/>
      <c r="B8" s="58"/>
      <c r="C8" s="59"/>
      <c r="D8" s="58"/>
      <c r="E8" s="58"/>
      <c r="F8" s="58"/>
      <c r="G8" s="58"/>
    </row>
    <row r="9" spans="1:7" ht="4.5" customHeight="1">
      <c r="A9" s="50"/>
      <c r="B9" s="60"/>
      <c r="C9" s="51"/>
      <c r="D9" s="50"/>
      <c r="E9" s="50"/>
      <c r="F9" s="50"/>
      <c r="G9" s="60"/>
    </row>
    <row r="10" spans="1:7" ht="12.75">
      <c r="A10" s="53">
        <v>1</v>
      </c>
      <c r="B10" s="61" t="s">
        <v>81</v>
      </c>
      <c r="C10" s="52" t="s">
        <v>82</v>
      </c>
      <c r="D10" s="53" t="s">
        <v>83</v>
      </c>
      <c r="E10" s="62">
        <v>250.936</v>
      </c>
      <c r="F10" s="62">
        <v>250.936</v>
      </c>
      <c r="G10" s="63">
        <f>+E10-F10</f>
        <v>0</v>
      </c>
    </row>
    <row r="11" spans="1:7" ht="12.75">
      <c r="A11" s="53"/>
      <c r="B11" s="61"/>
      <c r="C11" s="11" t="s">
        <v>95</v>
      </c>
      <c r="D11" s="53" t="s">
        <v>84</v>
      </c>
      <c r="E11" s="62">
        <v>578.8</v>
      </c>
      <c r="F11" s="62">
        <v>29.01</v>
      </c>
      <c r="G11" s="63">
        <f>+E11-F11</f>
        <v>549.79</v>
      </c>
    </row>
    <row r="12" spans="1:7" ht="12.75">
      <c r="A12" s="53"/>
      <c r="B12" s="61"/>
      <c r="C12" s="11" t="s">
        <v>85</v>
      </c>
      <c r="D12" s="53" t="s">
        <v>86</v>
      </c>
      <c r="E12" s="62">
        <v>146</v>
      </c>
      <c r="F12" s="62">
        <v>29</v>
      </c>
      <c r="G12" s="63">
        <f>+E12-F12</f>
        <v>117</v>
      </c>
    </row>
    <row r="13" spans="1:7" ht="12.75">
      <c r="A13" s="53"/>
      <c r="B13" s="61"/>
      <c r="C13" s="52" t="s">
        <v>87</v>
      </c>
      <c r="D13" s="53" t="s">
        <v>84</v>
      </c>
      <c r="E13" s="62">
        <v>578.8</v>
      </c>
      <c r="F13" s="62">
        <v>115</v>
      </c>
      <c r="G13" s="63">
        <f>+E13-F13</f>
        <v>463.79999999999995</v>
      </c>
    </row>
    <row r="14" spans="1:7" ht="12.75">
      <c r="A14" s="53"/>
      <c r="B14" s="61"/>
      <c r="C14" s="52" t="s">
        <v>88</v>
      </c>
      <c r="D14" s="53" t="s">
        <v>86</v>
      </c>
      <c r="E14" s="62">
        <v>22.15</v>
      </c>
      <c r="F14" s="62">
        <v>5</v>
      </c>
      <c r="G14" s="63">
        <f>+E14-F14</f>
        <v>17.15</v>
      </c>
    </row>
    <row r="15" spans="1:7" ht="12.75">
      <c r="A15" s="53"/>
      <c r="B15" s="61"/>
      <c r="C15" s="52"/>
      <c r="D15" s="53"/>
      <c r="E15" s="62"/>
      <c r="F15" s="62"/>
      <c r="G15" s="63"/>
    </row>
    <row r="16" spans="1:7" ht="12.75">
      <c r="A16" s="53"/>
      <c r="B16" s="61"/>
      <c r="C16" s="64" t="s">
        <v>89</v>
      </c>
      <c r="D16" s="65"/>
      <c r="E16" s="66">
        <f>SUM(E10:E15)</f>
        <v>1576.6860000000001</v>
      </c>
      <c r="F16" s="66">
        <f>SUM(F10:F15)</f>
        <v>428.946</v>
      </c>
      <c r="G16" s="66">
        <f>SUM(G10:G15)</f>
        <v>1147.74</v>
      </c>
    </row>
    <row r="17" spans="1:7" ht="13.5" thickBot="1">
      <c r="A17" s="67"/>
      <c r="B17" s="68"/>
      <c r="C17" s="69"/>
      <c r="D17" s="70"/>
      <c r="E17" s="71"/>
      <c r="F17" s="71"/>
      <c r="G17" s="72"/>
    </row>
    <row r="18" spans="1:7" ht="8.25" customHeight="1">
      <c r="A18" s="50"/>
      <c r="B18" s="60"/>
      <c r="C18" s="73"/>
      <c r="D18" s="74"/>
      <c r="E18" s="75"/>
      <c r="F18" s="76"/>
      <c r="G18" s="76"/>
    </row>
    <row r="19" spans="1:7" ht="12.75">
      <c r="A19" s="56"/>
      <c r="B19" s="77" t="s">
        <v>11</v>
      </c>
      <c r="C19" s="78"/>
      <c r="D19" s="11"/>
      <c r="E19" s="79">
        <f>E16</f>
        <v>1576.6860000000001</v>
      </c>
      <c r="F19" s="80">
        <f>+F16</f>
        <v>428.946</v>
      </c>
      <c r="G19" s="81">
        <f>+E19-F19</f>
        <v>1147.7400000000002</v>
      </c>
    </row>
    <row r="20" spans="1:7" ht="7.5" customHeight="1" thickBot="1">
      <c r="A20" s="58"/>
      <c r="B20" s="82"/>
      <c r="C20" s="83"/>
      <c r="D20" s="84"/>
      <c r="E20" s="70"/>
      <c r="F20" s="85"/>
      <c r="G20" s="85"/>
    </row>
    <row r="22" spans="1:7" ht="65.25" customHeight="1">
      <c r="A22" s="2" t="s">
        <v>33</v>
      </c>
      <c r="B22" s="2" t="s">
        <v>35</v>
      </c>
      <c r="C22" s="2" t="s">
        <v>90</v>
      </c>
      <c r="D22" s="2" t="s">
        <v>91</v>
      </c>
      <c r="E22" s="3" t="s">
        <v>34</v>
      </c>
      <c r="F22" s="2" t="s">
        <v>92</v>
      </c>
      <c r="G22" s="4"/>
    </row>
    <row r="23" spans="1:7" ht="15">
      <c r="A23" s="5">
        <v>1</v>
      </c>
      <c r="B23" s="6">
        <v>10343.969999999994</v>
      </c>
      <c r="C23" s="6">
        <v>379962.36</v>
      </c>
      <c r="D23" s="6">
        <v>370935.42</v>
      </c>
      <c r="E23" s="6">
        <v>0</v>
      </c>
      <c r="F23" s="6">
        <f>+B23+C23-D23</f>
        <v>19370.909999999974</v>
      </c>
      <c r="G23" s="7"/>
    </row>
    <row r="25" spans="1:5" ht="90">
      <c r="A25" s="2" t="s">
        <v>33</v>
      </c>
      <c r="B25" s="2" t="s">
        <v>37</v>
      </c>
      <c r="C25" s="2" t="s">
        <v>93</v>
      </c>
      <c r="D25" s="2" t="s">
        <v>36</v>
      </c>
      <c r="E25" s="2" t="s">
        <v>94</v>
      </c>
    </row>
    <row r="26" spans="1:5" ht="15">
      <c r="A26" s="8">
        <v>1</v>
      </c>
      <c r="B26" s="9">
        <v>51583.61</v>
      </c>
      <c r="C26" s="9">
        <f>+D23+E23</f>
        <v>370935.42</v>
      </c>
      <c r="D26" s="9">
        <v>428946</v>
      </c>
      <c r="E26" s="9">
        <f>+B26+C26-D26</f>
        <v>-6426.97000000003</v>
      </c>
    </row>
    <row r="27" spans="1:5" ht="12.75">
      <c r="A27" s="1"/>
      <c r="B27" s="1"/>
      <c r="C27" s="10"/>
      <c r="D27" s="10"/>
      <c r="E27" s="11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2011-03-25T07:14:44Z</dcterms:created>
  <dcterms:modified xsi:type="dcterms:W3CDTF">2012-05-05T08:42:13Z</dcterms:modified>
  <cp:category/>
  <cp:version/>
  <cp:contentType/>
  <cp:contentStatus/>
</cp:coreProperties>
</file>