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общий" sheetId="1" r:id="rId1"/>
    <sheet name="тек.рем." sheetId="2" r:id="rId2"/>
    <sheet name="кап.рем." sheetId="3" r:id="rId3"/>
  </sheets>
  <definedNames/>
  <calcPr fullCalcOnLoad="1"/>
</workbook>
</file>

<file path=xl/sharedStrings.xml><?xml version="1.0" encoding="utf-8"?>
<sst xmlns="http://schemas.openxmlformats.org/spreadsheetml/2006/main" count="72" uniqueCount="64">
  <si>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</si>
  <si>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</si>
  <si>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</si>
  <si>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наименование</t>
  </si>
  <si>
    <t>Перечислено поставщику услуг</t>
  </si>
  <si>
    <t>Наименование поставщика</t>
  </si>
  <si>
    <t>Коммунальные услуги</t>
  </si>
  <si>
    <t>Отопление</t>
  </si>
  <si>
    <t>Горячее водоснабжение</t>
  </si>
  <si>
    <t>Холодное водоснабжение</t>
  </si>
  <si>
    <t>Водоотведение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</si>
  <si>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</si>
  <si>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</si>
  <si>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</si>
  <si>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</si>
  <si>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Текущий ремонт</t>
  </si>
  <si>
    <t>Капитальный ремонт</t>
  </si>
  <si>
    <t>Лифт</t>
  </si>
  <si>
    <t>Вывоз ТБО и  КГО</t>
  </si>
  <si>
    <t xml:space="preserve"> ОАО"Экотранс"</t>
  </si>
  <si>
    <t>т/о внутридомового газ/ оборудования</t>
  </si>
  <si>
    <t>услуги расчетно-кассовой службы</t>
  </si>
  <si>
    <t>т/о узлов учета теп/энергии</t>
  </si>
  <si>
    <t>ОТЧЕТ</t>
  </si>
  <si>
    <t>по выполнению плана текущего ремонта жилого дома</t>
  </si>
  <si>
    <t>№                             п/п</t>
  </si>
  <si>
    <t>Начислено, тыс.руб.</t>
  </si>
  <si>
    <t>Поступило от населения, тыс.руб.</t>
  </si>
  <si>
    <t>Прочие поступления, тыс.руб.</t>
  </si>
  <si>
    <t>Использовано, тыс.руб.</t>
  </si>
  <si>
    <t>Переходящий остаток,                     тыс.руб.</t>
  </si>
  <si>
    <t>1.</t>
  </si>
  <si>
    <t>№ п/п</t>
  </si>
  <si>
    <t>Доля МО Сертолово, руб.</t>
  </si>
  <si>
    <t>Израсходованно, руб.</t>
  </si>
  <si>
    <t>Задолженность населения на 01.01.2012г., руб.</t>
  </si>
  <si>
    <t>Остаток средств  на лицевом счете на 01.01.2012г., руб.</t>
  </si>
  <si>
    <t xml:space="preserve"> ООО"ЦБИ",  ОАО "Сертоловский Водоканал"</t>
  </si>
  <si>
    <t>ООО "Уют-Сервис", договор управления № Н/2008-59 от 01.05.2008г.</t>
  </si>
  <si>
    <t>ООО "СЗЛК", ООО ИЦ "Ликон", ОАО "ПСК"</t>
  </si>
  <si>
    <t>ОАО "Леноблгаз"</t>
  </si>
  <si>
    <t xml:space="preserve"> ООО"Технострой-3"</t>
  </si>
  <si>
    <t>Остаток на 01.01.2011г., тыс.руб. (получено)</t>
  </si>
  <si>
    <t>имущества жилого дома № 7  по ул. Березовая с 01.01.2012г. по 31.12.2012г.</t>
  </si>
  <si>
    <t>Задолженность населения на 01.01.2012г. (руб.)</t>
  </si>
  <si>
    <t>Начислено населению за 2012г. (руб.)</t>
  </si>
  <si>
    <t>Поступило в счет оплаты в 2012г. (руб.)</t>
  </si>
  <si>
    <t>Задолженность населения на 01.01.2013г. (руб.)</t>
  </si>
  <si>
    <t>Общая задолженность по дому  на 01.01.2013г.</t>
  </si>
  <si>
    <t>№ 7 по ул. Березовая с 01.01.2012г. по 31.12.2012г.</t>
  </si>
  <si>
    <t>Остаток на 01.01.2012г., тыс.руб.</t>
  </si>
  <si>
    <t>Задолженность населения на 01.01.2013г., тыс.руб.</t>
  </si>
  <si>
    <r>
      <t>Затраты по статье "текущий ремонт" составили</t>
    </r>
    <r>
      <rPr>
        <b/>
        <sz val="11"/>
        <color indexed="8"/>
        <rFont val="Calibri"/>
        <family val="2"/>
      </rPr>
      <t xml:space="preserve"> 9,94</t>
    </r>
    <r>
      <rPr>
        <b/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>тыс.</t>
    </r>
    <r>
      <rPr>
        <sz val="10"/>
        <rFont val="Arial Cyr"/>
        <family val="0"/>
      </rPr>
      <t xml:space="preserve"> рублей, в том числе:</t>
    </r>
  </si>
  <si>
    <t>очистка кровли от снега и наледи - 2,87 т.р.</t>
  </si>
  <si>
    <t>смена замка, стекол, ламп - 2,25 т.р.</t>
  </si>
  <si>
    <t>бетонирование ямы под отмосткой - 0,57 т.р.</t>
  </si>
  <si>
    <t>ремонт ЦО (подъезд №2) - 3,87 т.р.</t>
  </si>
  <si>
    <t>окраска пухто - 0,38 т.р.</t>
  </si>
  <si>
    <t>Отчет о реализации программы капитального ремонта жилого фонда ООО "УЮТ-СЕРВИС" за период с 01 января 2012г. по 31 декабря 2012г.  по адресу мкр.Сертолово-2, ул. Березовая, д. 7</t>
  </si>
  <si>
    <t>Начислено за 2012 год, руб.</t>
  </si>
  <si>
    <t>Оплачено населением за 2012 год, руб.</t>
  </si>
  <si>
    <t>Задолженность населения на 01.01.2013г., руб.</t>
  </si>
  <si>
    <t>Оплачено населением и МО Сертолово за 2012 год, руб.</t>
  </si>
  <si>
    <t>Остаток средств  на лицевом счете на 01.01.2013г., руб.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</si>
</sst>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1">
    <font>
      <sz val="10"/>
      <name val="Arial Cyr"/>
      <family val="0"/>
    </font>
    <font>
      <sz val="11"/>
      <color indexed="8"/>
      <name val="Calibri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9"/>
      <name val="Arial Cyr"/>
      <family val="0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b/>
      <sz val="11"/>
      <color indexed="8"/>
      <name val="Calibri"/>
      <family val="2"/>
    </font>
    <font>
      <b/>
      <sz val="14"/>
      <name val="Arial Cyr"/>
      <family val="0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4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Border="1" applyAlignment="1">
      <alignment/>
    </xf>
    <xf numFmtId="0" fontId="15" fillId="0" borderId="0" xfId="0" applyFont="1" applyAlignment="1">
      <alignment/>
    </xf>
    <xf numFmtId="0" fontId="0" fillId="0" borderId="0" xfId="0" applyBorder="1" applyAlignment="1">
      <alignment horizontal="center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10" xfId="0" applyFont="1" applyBorder="1" applyAlignment="1">
      <alignment/>
    </xf>
    <xf numFmtId="4" fontId="18" fillId="0" borderId="10" xfId="0" applyNumberFormat="1" applyFont="1" applyBorder="1" applyAlignment="1">
      <alignment/>
    </xf>
    <xf numFmtId="4" fontId="18" fillId="0" borderId="0" xfId="0" applyNumberFormat="1" applyFont="1" applyBorder="1" applyAlignment="1">
      <alignment/>
    </xf>
    <xf numFmtId="0" fontId="0" fillId="0" borderId="10" xfId="0" applyBorder="1" applyAlignment="1">
      <alignment/>
    </xf>
    <xf numFmtId="4" fontId="18" fillId="0" borderId="10" xfId="0" applyNumberFormat="1" applyFont="1" applyBorder="1" applyAlignment="1">
      <alignment horizontal="right"/>
    </xf>
    <xf numFmtId="2" fontId="0" fillId="0" borderId="0" xfId="0" applyNumberFormat="1" applyBorder="1" applyAlignment="1">
      <alignment horizontal="center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2" fillId="0" borderId="12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5" fillId="0" borderId="14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5" fillId="0" borderId="15" xfId="0" applyFont="1" applyFill="1" applyBorder="1" applyAlignment="1">
      <alignment horizontal="center" vertical="top" wrapText="1"/>
    </xf>
    <xf numFmtId="4" fontId="7" fillId="0" borderId="16" xfId="0" applyNumberFormat="1" applyFont="1" applyFill="1" applyBorder="1" applyAlignment="1">
      <alignment horizontal="right" vertical="top" wrapText="1"/>
    </xf>
    <xf numFmtId="4" fontId="8" fillId="0" borderId="16" xfId="0" applyNumberFormat="1" applyFont="1" applyFill="1" applyBorder="1" applyAlignment="1">
      <alignment vertical="top" wrapText="1"/>
    </xf>
    <xf numFmtId="0" fontId="7" fillId="0" borderId="16" xfId="0" applyFont="1" applyFill="1" applyBorder="1" applyAlignment="1">
      <alignment vertical="top" wrapText="1"/>
    </xf>
    <xf numFmtId="4" fontId="7" fillId="0" borderId="16" xfId="0" applyNumberFormat="1" applyFont="1" applyFill="1" applyBorder="1" applyAlignment="1">
      <alignment vertical="top" wrapText="1"/>
    </xf>
    <xf numFmtId="0" fontId="5" fillId="0" borderId="17" xfId="0" applyFont="1" applyFill="1" applyBorder="1" applyAlignment="1">
      <alignment horizontal="center" vertical="top" wrapText="1"/>
    </xf>
    <xf numFmtId="4" fontId="5" fillId="0" borderId="18" xfId="0" applyNumberFormat="1" applyFont="1" applyFill="1" applyBorder="1" applyAlignment="1">
      <alignment vertical="top" wrapText="1"/>
    </xf>
    <xf numFmtId="0" fontId="10" fillId="0" borderId="14" xfId="0" applyFont="1" applyFill="1" applyBorder="1" applyAlignment="1">
      <alignment horizontal="center" vertical="top" wrapText="1"/>
    </xf>
    <xf numFmtId="0" fontId="5" fillId="0" borderId="16" xfId="0" applyFont="1" applyFill="1" applyBorder="1" applyAlignment="1">
      <alignment horizontal="center" vertical="top" wrapText="1"/>
    </xf>
    <xf numFmtId="4" fontId="9" fillId="0" borderId="13" xfId="0" applyNumberFormat="1" applyFont="1" applyFill="1" applyBorder="1" applyAlignment="1">
      <alignment horizontal="right" vertical="top" wrapText="1"/>
    </xf>
    <xf numFmtId="4" fontId="8" fillId="0" borderId="13" xfId="0" applyNumberFormat="1" applyFont="1" applyFill="1" applyBorder="1" applyAlignment="1">
      <alignment vertical="top" wrapText="1"/>
    </xf>
    <xf numFmtId="0" fontId="12" fillId="0" borderId="16" xfId="0" applyFont="1" applyFill="1" applyBorder="1" applyAlignment="1">
      <alignment horizontal="center" vertical="top" wrapText="1"/>
    </xf>
    <xf numFmtId="0" fontId="9" fillId="0" borderId="16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4" fontId="5" fillId="0" borderId="16" xfId="0" applyNumberFormat="1" applyFont="1" applyFill="1" applyBorder="1" applyAlignment="1">
      <alignment vertical="top" wrapText="1"/>
    </xf>
    <xf numFmtId="0" fontId="10" fillId="0" borderId="16" xfId="0" applyFont="1" applyFill="1" applyBorder="1" applyAlignment="1">
      <alignment horizontal="center" vertical="top" wrapText="1"/>
    </xf>
    <xf numFmtId="0" fontId="13" fillId="0" borderId="0" xfId="0" applyFont="1" applyFill="1" applyAlignment="1">
      <alignment/>
    </xf>
    <xf numFmtId="4" fontId="14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/>
    </xf>
    <xf numFmtId="2" fontId="42" fillId="0" borderId="10" xfId="0" applyNumberFormat="1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7" fillId="0" borderId="19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0" fontId="5" fillId="0" borderId="21" xfId="0" applyFont="1" applyFill="1" applyBorder="1" applyAlignment="1">
      <alignment horizontal="center" vertical="top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7" fillId="0" borderId="0" xfId="0" applyFont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I27"/>
  <sheetViews>
    <sheetView tabSelected="1" zoomScalePageLayoutView="0" workbookViewId="0" topLeftCell="C5">
      <selection activeCell="C33" sqref="C33"/>
    </sheetView>
  </sheetViews>
  <sheetFormatPr defaultColWidth="9.00390625" defaultRowHeight="12.75"/>
  <cols>
    <col min="1" max="1" width="3.375" style="13" hidden="1" customWidth="1"/>
    <col min="2" max="2" width="9.125" style="13" hidden="1" customWidth="1"/>
    <col min="3" max="3" width="30.75390625" style="42" customWidth="1"/>
    <col min="4" max="4" width="14.375" style="42" customWidth="1"/>
    <col min="5" max="5" width="11.875" style="42" customWidth="1"/>
    <col min="6" max="6" width="13.25390625" style="42" customWidth="1"/>
    <col min="7" max="7" width="11.875" style="42" customWidth="1"/>
    <col min="8" max="8" width="14.375" style="42" customWidth="1"/>
    <col min="9" max="9" width="33.375" style="42" customWidth="1"/>
    <col min="10" max="16384" width="9.125" style="13" customWidth="1"/>
  </cols>
  <sheetData>
    <row r="1" spans="3:9" ht="12.75" customHeight="1" hidden="1">
      <c r="C1" s="14"/>
      <c r="D1" s="14"/>
      <c r="E1" s="14"/>
      <c r="F1" s="14"/>
      <c r="G1" s="14"/>
      <c r="H1" s="14"/>
      <c r="I1" s="14"/>
    </row>
    <row r="2" spans="3:9" ht="13.5" customHeight="1" hidden="1" thickBot="1">
      <c r="C2" s="14"/>
      <c r="D2" s="14"/>
      <c r="E2" s="14" t="s">
        <v>0</v>
      </c>
      <c r="F2" s="14"/>
      <c r="G2" s="14"/>
      <c r="H2" s="14"/>
      <c r="I2" s="14"/>
    </row>
    <row r="3" spans="3:9" ht="13.5" customHeight="1" hidden="1" thickBot="1">
      <c r="C3" s="15"/>
      <c r="D3" s="16"/>
      <c r="E3" s="17"/>
      <c r="F3" s="17"/>
      <c r="G3" s="17"/>
      <c r="H3" s="17"/>
      <c r="I3" s="18"/>
    </row>
    <row r="4" spans="3:9" ht="12.75" customHeight="1" hidden="1">
      <c r="C4" s="19"/>
      <c r="D4" s="19"/>
      <c r="E4" s="20"/>
      <c r="F4" s="20"/>
      <c r="G4" s="20"/>
      <c r="H4" s="20"/>
      <c r="I4" s="20"/>
    </row>
    <row r="5" spans="3:9" ht="12.75">
      <c r="C5" s="52" t="s">
        <v>1</v>
      </c>
      <c r="D5" s="52"/>
      <c r="E5" s="52"/>
      <c r="F5" s="52"/>
      <c r="G5" s="52"/>
      <c r="H5" s="52"/>
      <c r="I5" s="52"/>
    </row>
    <row r="6" spans="3:9" ht="12.75">
      <c r="C6" s="53" t="s">
        <v>2</v>
      </c>
      <c r="D6" s="53"/>
      <c r="E6" s="53"/>
      <c r="F6" s="53"/>
      <c r="G6" s="53"/>
      <c r="H6" s="53"/>
      <c r="I6" s="53"/>
    </row>
    <row r="7" spans="3:9" ht="12.75">
      <c r="C7" s="53" t="s">
        <v>43</v>
      </c>
      <c r="D7" s="53"/>
      <c r="E7" s="53"/>
      <c r="F7" s="53"/>
      <c r="G7" s="53"/>
      <c r="H7" s="53"/>
      <c r="I7" s="53"/>
    </row>
    <row r="8" spans="3:9" ht="6" customHeight="1" thickBot="1">
      <c r="C8" s="54"/>
      <c r="D8" s="54"/>
      <c r="E8" s="54"/>
      <c r="F8" s="54"/>
      <c r="G8" s="54"/>
      <c r="H8" s="54"/>
      <c r="I8" s="54"/>
    </row>
    <row r="9" spans="3:9" ht="42.75" customHeight="1" thickBot="1">
      <c r="C9" s="21" t="s">
        <v>3</v>
      </c>
      <c r="D9" s="22" t="s">
        <v>44</v>
      </c>
      <c r="E9" s="23" t="s">
        <v>45</v>
      </c>
      <c r="F9" s="23" t="s">
        <v>46</v>
      </c>
      <c r="G9" s="23" t="s">
        <v>4</v>
      </c>
      <c r="H9" s="23" t="s">
        <v>47</v>
      </c>
      <c r="I9" s="22" t="s">
        <v>5</v>
      </c>
    </row>
    <row r="10" spans="3:9" ht="13.5" customHeight="1" thickBot="1">
      <c r="C10" s="55" t="s">
        <v>6</v>
      </c>
      <c r="D10" s="56"/>
      <c r="E10" s="56"/>
      <c r="F10" s="56"/>
      <c r="G10" s="56"/>
      <c r="H10" s="56"/>
      <c r="I10" s="57"/>
    </row>
    <row r="11" spans="3:9" ht="13.5" customHeight="1" thickBot="1">
      <c r="C11" s="24" t="s">
        <v>7</v>
      </c>
      <c r="D11" s="25">
        <v>23824.630000000005</v>
      </c>
      <c r="E11" s="26">
        <v>195278.92</v>
      </c>
      <c r="F11" s="26">
        <v>174812.75</v>
      </c>
      <c r="G11" s="26">
        <v>148861.3</v>
      </c>
      <c r="H11" s="26">
        <f>+D11+E11-F11</f>
        <v>44290.80000000002</v>
      </c>
      <c r="I11" s="58" t="s">
        <v>37</v>
      </c>
    </row>
    <row r="12" spans="3:9" ht="13.5" customHeight="1" hidden="1">
      <c r="C12" s="24" t="s">
        <v>8</v>
      </c>
      <c r="D12" s="25">
        <v>0</v>
      </c>
      <c r="E12" s="27"/>
      <c r="F12" s="27"/>
      <c r="G12" s="26">
        <f>+E12</f>
        <v>0</v>
      </c>
      <c r="H12" s="26">
        <f>+D12+E12-F12</f>
        <v>0</v>
      </c>
      <c r="I12" s="59"/>
    </row>
    <row r="13" spans="3:9" ht="13.5" customHeight="1" thickBot="1">
      <c r="C13" s="24" t="s">
        <v>9</v>
      </c>
      <c r="D13" s="25">
        <v>4153.980000000003</v>
      </c>
      <c r="E13" s="28">
        <f>39953.89-1854.23</f>
        <v>38099.659999999996</v>
      </c>
      <c r="F13" s="28">
        <f>33592.45</f>
        <v>33592.45</v>
      </c>
      <c r="G13" s="26">
        <f>+E13</f>
        <v>38099.659999999996</v>
      </c>
      <c r="H13" s="26">
        <f>+D13+E13-F13</f>
        <v>8661.190000000002</v>
      </c>
      <c r="I13" s="59"/>
    </row>
    <row r="14" spans="3:9" ht="13.5" customHeight="1" thickBot="1">
      <c r="C14" s="24" t="s">
        <v>10</v>
      </c>
      <c r="D14" s="25">
        <v>1395.359999999997</v>
      </c>
      <c r="E14" s="28">
        <f>5627.98-1671.06</f>
        <v>3956.9199999999996</v>
      </c>
      <c r="F14" s="28">
        <v>5541</v>
      </c>
      <c r="G14" s="26">
        <f>+E14</f>
        <v>3956.9199999999996</v>
      </c>
      <c r="H14" s="26">
        <f>+D14+E14-F14</f>
        <v>-188.72000000000298</v>
      </c>
      <c r="I14" s="60"/>
    </row>
    <row r="15" spans="3:9" ht="13.5" customHeight="1" thickBot="1">
      <c r="C15" s="29" t="s">
        <v>11</v>
      </c>
      <c r="D15" s="30">
        <f>SUM(D11:D14)</f>
        <v>29373.970000000005</v>
      </c>
      <c r="E15" s="30">
        <f>SUM(E11:E14)</f>
        <v>237335.50000000003</v>
      </c>
      <c r="F15" s="30">
        <f>SUM(F11:F14)</f>
        <v>213946.2</v>
      </c>
      <c r="G15" s="30">
        <f>SUM(G11:G14)</f>
        <v>190917.88</v>
      </c>
      <c r="H15" s="30">
        <f>SUM(H11:H14)</f>
        <v>52763.27000000002</v>
      </c>
      <c r="I15" s="31"/>
    </row>
    <row r="16" spans="3:9" ht="13.5" customHeight="1" thickBot="1">
      <c r="C16" s="47" t="s">
        <v>12</v>
      </c>
      <c r="D16" s="48"/>
      <c r="E16" s="48"/>
      <c r="F16" s="48"/>
      <c r="G16" s="48"/>
      <c r="H16" s="48"/>
      <c r="I16" s="49"/>
    </row>
    <row r="17" spans="3:9" ht="38.25" customHeight="1" thickBot="1">
      <c r="C17" s="21" t="s">
        <v>3</v>
      </c>
      <c r="D17" s="22" t="s">
        <v>44</v>
      </c>
      <c r="E17" s="23" t="s">
        <v>45</v>
      </c>
      <c r="F17" s="23" t="s">
        <v>46</v>
      </c>
      <c r="G17" s="23" t="s">
        <v>4</v>
      </c>
      <c r="H17" s="23" t="s">
        <v>47</v>
      </c>
      <c r="I17" s="32" t="s">
        <v>13</v>
      </c>
    </row>
    <row r="18" spans="3:9" ht="13.5" customHeight="1" thickBot="1">
      <c r="C18" s="21" t="s">
        <v>14</v>
      </c>
      <c r="D18" s="33">
        <v>12220.949999999997</v>
      </c>
      <c r="E18" s="34">
        <v>92069.19</v>
      </c>
      <c r="F18" s="34">
        <v>83103.09</v>
      </c>
      <c r="G18" s="34">
        <f>+E18</f>
        <v>92069.19</v>
      </c>
      <c r="H18" s="34">
        <f>+D18+E18-F18</f>
        <v>21187.050000000003</v>
      </c>
      <c r="I18" s="50" t="s">
        <v>38</v>
      </c>
    </row>
    <row r="19" spans="3:9" ht="14.25" customHeight="1" thickBot="1">
      <c r="C19" s="24" t="s">
        <v>15</v>
      </c>
      <c r="D19" s="25">
        <v>3460.6200000000026</v>
      </c>
      <c r="E19" s="26">
        <v>19213.39</v>
      </c>
      <c r="F19" s="26">
        <v>17495.8</v>
      </c>
      <c r="G19" s="34">
        <v>9944.94</v>
      </c>
      <c r="H19" s="34">
        <f aca="true" t="shared" si="0" ref="H19:H25">+D19+E19-F19</f>
        <v>5178.210000000003</v>
      </c>
      <c r="I19" s="51"/>
    </row>
    <row r="20" spans="3:9" ht="13.5" customHeight="1" thickBot="1">
      <c r="C20" s="24" t="s">
        <v>16</v>
      </c>
      <c r="D20" s="25">
        <v>4209.139999999999</v>
      </c>
      <c r="E20" s="26">
        <v>18013.56</v>
      </c>
      <c r="F20" s="26">
        <v>17991.96</v>
      </c>
      <c r="G20" s="34"/>
      <c r="H20" s="34">
        <f t="shared" si="0"/>
        <v>4230.740000000002</v>
      </c>
      <c r="I20" s="35"/>
    </row>
    <row r="21" spans="3:9" ht="12.75" customHeight="1" hidden="1">
      <c r="C21" s="24" t="s">
        <v>17</v>
      </c>
      <c r="D21" s="25">
        <v>0</v>
      </c>
      <c r="E21" s="26"/>
      <c r="F21" s="26"/>
      <c r="G21" s="34">
        <f>+E21</f>
        <v>0</v>
      </c>
      <c r="H21" s="34">
        <f t="shared" si="0"/>
        <v>0</v>
      </c>
      <c r="I21" s="35" t="s">
        <v>39</v>
      </c>
    </row>
    <row r="22" spans="3:9" ht="13.5" customHeight="1" thickBot="1">
      <c r="C22" s="24" t="s">
        <v>18</v>
      </c>
      <c r="D22" s="25">
        <v>3061.8799999999974</v>
      </c>
      <c r="E22" s="26">
        <v>23039.28</v>
      </c>
      <c r="F22" s="26">
        <v>20753.08</v>
      </c>
      <c r="G22" s="34">
        <v>31128.56</v>
      </c>
      <c r="H22" s="34">
        <f t="shared" si="0"/>
        <v>5348.0799999999945</v>
      </c>
      <c r="I22" s="36" t="s">
        <v>19</v>
      </c>
    </row>
    <row r="23" spans="3:9" ht="13.5" customHeight="1" hidden="1">
      <c r="C23" s="24" t="s">
        <v>20</v>
      </c>
      <c r="D23" s="25">
        <v>0</v>
      </c>
      <c r="E23" s="27"/>
      <c r="F23" s="27"/>
      <c r="G23" s="34">
        <f>+E23</f>
        <v>0</v>
      </c>
      <c r="H23" s="34">
        <f t="shared" si="0"/>
        <v>0</v>
      </c>
      <c r="I23" s="36" t="s">
        <v>40</v>
      </c>
    </row>
    <row r="24" spans="3:9" ht="13.5" customHeight="1" thickBot="1">
      <c r="C24" s="24" t="s">
        <v>21</v>
      </c>
      <c r="D24" s="25">
        <v>1443.9500000000007</v>
      </c>
      <c r="E24" s="27">
        <f>11938.79-25.92</f>
        <v>11912.87</v>
      </c>
      <c r="F24" s="27">
        <v>10715.63</v>
      </c>
      <c r="G24" s="34">
        <f>+E24</f>
        <v>11912.87</v>
      </c>
      <c r="H24" s="34">
        <f t="shared" si="0"/>
        <v>2641.1900000000023</v>
      </c>
      <c r="I24" s="36"/>
    </row>
    <row r="25" spans="3:9" ht="13.5" customHeight="1" thickBot="1">
      <c r="C25" s="24" t="s">
        <v>22</v>
      </c>
      <c r="D25" s="25">
        <v>682.0000000000009</v>
      </c>
      <c r="E25" s="28">
        <v>4761.73</v>
      </c>
      <c r="F25" s="28">
        <v>4309.56</v>
      </c>
      <c r="G25" s="34">
        <f>+E25</f>
        <v>4761.73</v>
      </c>
      <c r="H25" s="34">
        <f t="shared" si="0"/>
        <v>1134.17</v>
      </c>
      <c r="I25" s="36" t="s">
        <v>41</v>
      </c>
    </row>
    <row r="26" spans="3:9" s="37" customFormat="1" ht="13.5" customHeight="1" thickBot="1">
      <c r="C26" s="24" t="s">
        <v>11</v>
      </c>
      <c r="D26" s="38">
        <f>SUM(D18:D25)</f>
        <v>25078.539999999997</v>
      </c>
      <c r="E26" s="38">
        <f>SUM(E18:E25)</f>
        <v>169010.02</v>
      </c>
      <c r="F26" s="38">
        <f>SUM(F18:F25)</f>
        <v>154369.12</v>
      </c>
      <c r="G26" s="38">
        <f>SUM(G18:G25)</f>
        <v>149817.29</v>
      </c>
      <c r="H26" s="38">
        <f>SUM(H18:H25)</f>
        <v>39719.44</v>
      </c>
      <c r="I26" s="39"/>
    </row>
    <row r="27" spans="3:8" ht="21" customHeight="1">
      <c r="C27" s="40" t="s">
        <v>48</v>
      </c>
      <c r="D27" s="40"/>
      <c r="E27" s="40"/>
      <c r="F27" s="40"/>
      <c r="G27" s="40"/>
      <c r="H27" s="41">
        <f>+H15+H26</f>
        <v>92482.71000000002</v>
      </c>
    </row>
  </sheetData>
  <sheetProtection/>
  <mergeCells count="8">
    <mergeCell ref="C16:I16"/>
    <mergeCell ref="I18:I19"/>
    <mergeCell ref="C5:I5"/>
    <mergeCell ref="C6:I6"/>
    <mergeCell ref="C7:I7"/>
    <mergeCell ref="C8:I8"/>
    <mergeCell ref="C10:I10"/>
    <mergeCell ref="I11:I14"/>
  </mergeCells>
  <printOptions/>
  <pageMargins left="0.3937007874015748" right="0" top="0" bottom="0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2"/>
  <sheetViews>
    <sheetView zoomScaleSheetLayoutView="120" zoomScalePageLayoutView="0" workbookViewId="0" topLeftCell="A1">
      <selection activeCell="F14" sqref="F14"/>
    </sheetView>
  </sheetViews>
  <sheetFormatPr defaultColWidth="9.00390625" defaultRowHeight="12.75"/>
  <cols>
    <col min="1" max="1" width="4.625" style="0" customWidth="1"/>
    <col min="2" max="2" width="12.375" style="0" customWidth="1"/>
    <col min="3" max="3" width="13.25390625" style="0" hidden="1" customWidth="1"/>
    <col min="4" max="4" width="12.125" style="0" customWidth="1"/>
    <col min="5" max="5" width="13.625" style="0" customWidth="1"/>
    <col min="6" max="6" width="13.25390625" style="0" customWidth="1"/>
    <col min="7" max="7" width="14.25390625" style="0" customWidth="1"/>
    <col min="8" max="8" width="15.125" style="0" customWidth="1"/>
    <col min="9" max="9" width="13.75390625" style="0" customWidth="1"/>
  </cols>
  <sheetData>
    <row r="1" spans="1:9" ht="12.75">
      <c r="A1" s="61" t="s">
        <v>23</v>
      </c>
      <c r="B1" s="61"/>
      <c r="C1" s="61"/>
      <c r="D1" s="61"/>
      <c r="E1" s="61"/>
      <c r="F1" s="61"/>
      <c r="G1" s="61"/>
      <c r="H1" s="61"/>
      <c r="I1" s="61"/>
    </row>
    <row r="2" spans="1:9" ht="12.75">
      <c r="A2" s="61" t="s">
        <v>24</v>
      </c>
      <c r="B2" s="61"/>
      <c r="C2" s="61"/>
      <c r="D2" s="61"/>
      <c r="E2" s="61"/>
      <c r="F2" s="61"/>
      <c r="G2" s="61"/>
      <c r="H2" s="61"/>
      <c r="I2" s="61"/>
    </row>
    <row r="3" spans="1:9" ht="12.75">
      <c r="A3" s="61" t="s">
        <v>49</v>
      </c>
      <c r="B3" s="61"/>
      <c r="C3" s="61"/>
      <c r="D3" s="61"/>
      <c r="E3" s="61"/>
      <c r="F3" s="61"/>
      <c r="G3" s="61"/>
      <c r="H3" s="61"/>
      <c r="I3" s="61"/>
    </row>
    <row r="4" spans="1:9" ht="51">
      <c r="A4" s="43" t="s">
        <v>25</v>
      </c>
      <c r="B4" s="43" t="s">
        <v>50</v>
      </c>
      <c r="C4" s="43" t="s">
        <v>42</v>
      </c>
      <c r="D4" s="43" t="s">
        <v>26</v>
      </c>
      <c r="E4" s="43" t="s">
        <v>27</v>
      </c>
      <c r="F4" s="44" t="s">
        <v>28</v>
      </c>
      <c r="G4" s="44" t="s">
        <v>29</v>
      </c>
      <c r="H4" s="43" t="s">
        <v>51</v>
      </c>
      <c r="I4" s="43" t="s">
        <v>30</v>
      </c>
    </row>
    <row r="5" spans="1:9" ht="15">
      <c r="A5" s="45" t="s">
        <v>31</v>
      </c>
      <c r="B5" s="46">
        <v>-24.38827</v>
      </c>
      <c r="C5" s="46">
        <v>-9.41755</v>
      </c>
      <c r="D5" s="46">
        <v>19.21339</v>
      </c>
      <c r="E5" s="46">
        <v>17.4958</v>
      </c>
      <c r="F5" s="46">
        <v>0</v>
      </c>
      <c r="G5" s="46">
        <v>9.94494</v>
      </c>
      <c r="H5" s="46">
        <v>5.17821</v>
      </c>
      <c r="I5" s="46">
        <f>B5+D5+F5-G5</f>
        <v>-15.119819999999999</v>
      </c>
    </row>
    <row r="7" ht="15">
      <c r="A7" t="s">
        <v>52</v>
      </c>
    </row>
    <row r="8" ht="12.75">
      <c r="A8" t="s">
        <v>53</v>
      </c>
    </row>
    <row r="9" ht="12.75">
      <c r="A9" t="s">
        <v>54</v>
      </c>
    </row>
    <row r="10" ht="12.75">
      <c r="A10" t="s">
        <v>55</v>
      </c>
    </row>
    <row r="11" ht="12.75">
      <c r="A11" t="s">
        <v>56</v>
      </c>
    </row>
    <row r="12" ht="12.75">
      <c r="A12" t="s">
        <v>57</v>
      </c>
    </row>
  </sheetData>
  <sheetProtection/>
  <mergeCells count="3">
    <mergeCell ref="A1:I1"/>
    <mergeCell ref="A2:I2"/>
    <mergeCell ref="A3:I3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0"/>
  <sheetViews>
    <sheetView zoomScalePageLayoutView="0" workbookViewId="0" topLeftCell="A1">
      <selection activeCell="B12" sqref="B12"/>
    </sheetView>
  </sheetViews>
  <sheetFormatPr defaultColWidth="9.00390625" defaultRowHeight="12.75"/>
  <cols>
    <col min="1" max="1" width="5.625" style="0" customWidth="1"/>
    <col min="2" max="2" width="18.25390625" style="0" customWidth="1"/>
    <col min="3" max="3" width="34.25390625" style="0" customWidth="1"/>
    <col min="4" max="4" width="19.25390625" style="0" customWidth="1"/>
    <col min="5" max="5" width="15.25390625" style="0" customWidth="1"/>
    <col min="6" max="6" width="17.25390625" style="0" customWidth="1"/>
    <col min="7" max="7" width="11.25390625" style="0" customWidth="1"/>
    <col min="8" max="8" width="20.625" style="0" hidden="1" customWidth="1"/>
  </cols>
  <sheetData>
    <row r="1" spans="1:8" ht="30.75" customHeight="1">
      <c r="A1" s="62" t="s">
        <v>58</v>
      </c>
      <c r="B1" s="62"/>
      <c r="C1" s="62"/>
      <c r="D1" s="62"/>
      <c r="E1" s="62"/>
      <c r="F1" s="62"/>
      <c r="G1" s="62"/>
      <c r="H1" s="2"/>
    </row>
    <row r="2" spans="1:7" ht="29.25" customHeight="1" thickBot="1">
      <c r="A2" s="63"/>
      <c r="B2" s="63"/>
      <c r="C2" s="63"/>
      <c r="D2" s="63"/>
      <c r="E2" s="63"/>
      <c r="F2" s="63"/>
      <c r="G2" s="63"/>
    </row>
    <row r="4" spans="1:7" ht="63.75" customHeight="1">
      <c r="A4" s="4" t="s">
        <v>32</v>
      </c>
      <c r="B4" s="4" t="s">
        <v>35</v>
      </c>
      <c r="C4" s="4" t="s">
        <v>59</v>
      </c>
      <c r="D4" s="4" t="s">
        <v>60</v>
      </c>
      <c r="E4" s="5" t="s">
        <v>33</v>
      </c>
      <c r="F4" s="4" t="s">
        <v>61</v>
      </c>
      <c r="G4" s="6"/>
    </row>
    <row r="5" spans="1:7" ht="15">
      <c r="A5" s="7">
        <v>1</v>
      </c>
      <c r="B5" s="8">
        <v>4209.139999999999</v>
      </c>
      <c r="C5" s="8">
        <v>18013.56</v>
      </c>
      <c r="D5" s="8">
        <v>17991.96</v>
      </c>
      <c r="E5" s="8">
        <v>10557.36</v>
      </c>
      <c r="F5" s="8">
        <f>+B5+C5-D5</f>
        <v>4230.740000000002</v>
      </c>
      <c r="G5" s="9"/>
    </row>
    <row r="8" spans="1:5" ht="90">
      <c r="A8" s="4" t="s">
        <v>32</v>
      </c>
      <c r="B8" s="4" t="s">
        <v>36</v>
      </c>
      <c r="C8" s="4" t="s">
        <v>62</v>
      </c>
      <c r="D8" s="4" t="s">
        <v>34</v>
      </c>
      <c r="E8" s="4" t="s">
        <v>63</v>
      </c>
    </row>
    <row r="9" spans="1:5" ht="15">
      <c r="A9" s="10">
        <v>1</v>
      </c>
      <c r="B9" s="11">
        <v>-5422.239999999998</v>
      </c>
      <c r="C9" s="11">
        <f>+D5+E5</f>
        <v>28549.32</v>
      </c>
      <c r="D9" s="11">
        <v>0</v>
      </c>
      <c r="E9" s="11">
        <f>+B9+C9-D9</f>
        <v>23127.08</v>
      </c>
    </row>
    <row r="10" spans="1:5" ht="12.75">
      <c r="A10" s="1"/>
      <c r="B10" s="1"/>
      <c r="C10" s="12"/>
      <c r="D10" s="12"/>
      <c r="E10" s="3"/>
    </row>
  </sheetData>
  <sheetProtection/>
  <mergeCells count="1">
    <mergeCell ref="A1:G2"/>
  </mergeCells>
  <printOptions horizontalCentered="1"/>
  <pageMargins left="0" right="0" top="0" bottom="0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nord</cp:lastModifiedBy>
  <dcterms:created xsi:type="dcterms:W3CDTF">2011-03-25T07:03:39Z</dcterms:created>
  <dcterms:modified xsi:type="dcterms:W3CDTF">2013-04-16T12:20:08Z</dcterms:modified>
  <cp:category/>
  <cp:version/>
  <cp:contentType/>
  <cp:contentStatus/>
</cp:coreProperties>
</file>