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<sst xmlns="http://schemas.openxmlformats.org/spreadsheetml/2006/main" count="101" uniqueCount="92">
  <si>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</si>
  <si>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</si>
  <si>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</si>
  <si>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</si>
  <si>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</si>
  <si>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</si>
  <si>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</si>
  <si>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</si>
  <si>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</si>
  <si>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</si>
  <si>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</si>
  <si>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</si>
  <si>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</si>
  <si>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</si>
  <si>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</si>
  <si>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</si>
  <si>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</si>
  <si>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</si>
  <si>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</si>
  <si>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</si>
  <si>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</si>
  <si>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</si>
  <si>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</si>
  <si>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</si>
  <si>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</si>
  <si>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</si>
  <si>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</si>
  <si>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</si>
  <si>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</si>
  <si>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</si>
  <si>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</si>
  <si>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</si>
  <si>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</si>
  <si>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</si>
  <si>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</si>
  <si>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</si>
  <si>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</si>
  <si>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</si>
  <si>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</si>
  <si>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</si>
  <si>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</si>
  <si>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</si>
  <si>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</si>
  <si>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</si>
  <si>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</si>
  <si>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</si>
  <si>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</si>
  <si>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</si>
  <si>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</si>
  <si>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</si>
  <si>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</si>
  <si>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</si>
  <si>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</si>
  <si>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</si>
  <si>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</si>
  <si>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Всего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</si>
  <si>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</si>
  <si>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</si>
  <si>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</si>
  <si>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</si>
  <si>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Н/2008-11 от 01.05.2008г.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</si>
  <si>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</si>
  <si>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</si>
  <si>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</si>
  <si>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</si>
  <si>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2  по ул. Центральная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</si>
  <si>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</si>
  <si>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</si>
  <si>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</si>
  <si>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</si>
  <si>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</si>
  <si>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2 по ул. Центральная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</si>
  <si>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</si>
  <si>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</si>
  <si>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184,37 </t>
    </r>
    <r>
      <rPr>
        <sz val="10"/>
        <rFont val="Arial Cyr"/>
        <family val="0"/>
      </rPr>
      <t>тыс.рублей, в том числе:</t>
    </r>
  </si>
  <si>
    <t>установка металлических дверей - 44,70 т.р.</t>
  </si>
  <si>
    <t>ремонт покрытия козырьков, балконов - 4,05 т.р.</t>
  </si>
  <si>
    <t>очистка кровли и козырьков от снега - 20,13 т.р.</t>
  </si>
  <si>
    <t>смена кранов, труб, ремонт полотенцесушителя - 5,74 т.р.</t>
  </si>
  <si>
    <t>ремонт лифтового оборудования - 35,98 т.р.</t>
  </si>
  <si>
    <t>аварийное обслуживание - 6,08 т.р.</t>
  </si>
  <si>
    <t>изготовление коробов, устройства для шиберов и окраска - 6,79 т.р.</t>
  </si>
  <si>
    <t>замеры сопротивления изоляции - 59,90 т.р.</t>
  </si>
  <si>
    <t>прочее - 1.00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</si>
  <si>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Центральная, д. 2</t>
  </si>
  <si>
    <t>замена теплового пункта</t>
  </si>
  <si>
    <t>1 шт.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</si>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</sst>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12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2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  <xf numFmtId="0" fontId="35" fillId="0" borderId="0" xfId="52" applyFont="1">
      <alignment/>
      <protection/>
    </xf>
    <xf numFmtId="164" fontId="0" fillId="0" borderId="0" xfId="0" applyNumberFormat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33" sqref="C33"/>
    </sheetView>
  </sheetViews>
  <sheetFormatPr defaultColWidth="9.00390625" defaultRowHeight="12.75"/>
  <cols>
    <col min="1" max="1" width="3.375" style="47" hidden="1" customWidth="1"/>
    <col min="2" max="2" width="9.125" style="47" hidden="1" customWidth="1"/>
    <col min="3" max="3" width="30.75390625" style="78" customWidth="1"/>
    <col min="4" max="4" width="14.375" style="78" customWidth="1"/>
    <col min="5" max="5" width="11.875" style="78" customWidth="1"/>
    <col min="6" max="6" width="13.25390625" style="78" customWidth="1"/>
    <col min="7" max="7" width="11.875" style="78" customWidth="1"/>
    <col min="8" max="8" width="14.375" style="78" customWidth="1"/>
    <col min="9" max="9" width="33.375" style="78" customWidth="1"/>
    <col min="10" max="10" width="12.25390625" style="47" customWidth="1"/>
    <col min="11" max="16384" width="9.125" style="47" customWidth="1"/>
  </cols>
  <sheetData>
    <row r="1" spans="3:9" ht="12.75" customHeight="1" hidden="1">
      <c r="C1" s="48"/>
      <c r="D1" s="48"/>
      <c r="E1" s="48"/>
      <c r="F1" s="48"/>
      <c r="G1" s="48"/>
      <c r="H1" s="48"/>
      <c r="I1" s="48"/>
    </row>
    <row r="2" spans="3:9" ht="13.5" customHeight="1" hidden="1" thickBot="1">
      <c r="C2" s="48"/>
      <c r="D2" s="48"/>
      <c r="E2" s="48" t="s">
        <v>0</v>
      </c>
      <c r="F2" s="48"/>
      <c r="G2" s="48"/>
      <c r="H2" s="48"/>
      <c r="I2" s="48"/>
    </row>
    <row r="3" spans="3:9" ht="13.5" customHeight="1" hidden="1" thickBot="1">
      <c r="C3" s="49"/>
      <c r="D3" s="50"/>
      <c r="E3" s="51"/>
      <c r="F3" s="51"/>
      <c r="G3" s="51"/>
      <c r="H3" s="51"/>
      <c r="I3" s="52"/>
    </row>
    <row r="4" spans="3:9" ht="12.75" customHeight="1" hidden="1">
      <c r="C4" s="53"/>
      <c r="D4" s="53"/>
      <c r="E4" s="54"/>
      <c r="F4" s="54"/>
      <c r="G4" s="54"/>
      <c r="H4" s="54"/>
      <c r="I4" s="54"/>
    </row>
    <row r="5" spans="3:9" ht="14.2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2.75">
      <c r="C7" s="91" t="s">
        <v>65</v>
      </c>
      <c r="D7" s="91"/>
      <c r="E7" s="91"/>
      <c r="F7" s="91"/>
      <c r="G7" s="91"/>
      <c r="H7" s="91"/>
      <c r="I7" s="91"/>
    </row>
    <row r="8" spans="3:9" ht="6" customHeight="1" thickBot="1">
      <c r="C8" s="93"/>
      <c r="D8" s="93"/>
      <c r="E8" s="93"/>
      <c r="F8" s="93"/>
      <c r="G8" s="93"/>
      <c r="H8" s="93"/>
      <c r="I8" s="93"/>
    </row>
    <row r="9" spans="3:9" ht="50.25" customHeight="1" thickBot="1">
      <c r="C9" s="55" t="s">
        <v>3</v>
      </c>
      <c r="D9" s="56" t="s">
        <v>66</v>
      </c>
      <c r="E9" s="57" t="s">
        <v>67</v>
      </c>
      <c r="F9" s="57" t="s">
        <v>68</v>
      </c>
      <c r="G9" s="57" t="s">
        <v>4</v>
      </c>
      <c r="H9" s="57" t="s">
        <v>69</v>
      </c>
      <c r="I9" s="56" t="s">
        <v>5</v>
      </c>
    </row>
    <row r="10" spans="3:9" ht="13.5" customHeight="1" thickBot="1">
      <c r="C10" s="94" t="s">
        <v>6</v>
      </c>
      <c r="D10" s="95"/>
      <c r="E10" s="95"/>
      <c r="F10" s="95"/>
      <c r="G10" s="95"/>
      <c r="H10" s="95"/>
      <c r="I10" s="96"/>
    </row>
    <row r="11" spans="3:9" ht="13.5" customHeight="1" thickBot="1">
      <c r="C11" s="58" t="s">
        <v>7</v>
      </c>
      <c r="D11" s="59">
        <v>75950.2899999998</v>
      </c>
      <c r="E11" s="60">
        <f>1716381.48-109124.27</f>
        <v>1607257.21</v>
      </c>
      <c r="F11" s="60">
        <f>1592396.63</f>
        <v>1592396.63</v>
      </c>
      <c r="G11" s="60">
        <v>1727197.28</v>
      </c>
      <c r="H11" s="60">
        <f>+D11+E11-F11</f>
        <v>90810.86999999988</v>
      </c>
      <c r="I11" s="97" t="s">
        <v>59</v>
      </c>
    </row>
    <row r="12" spans="3:9" ht="13.5" customHeight="1" thickBot="1">
      <c r="C12" s="58" t="s">
        <v>8</v>
      </c>
      <c r="D12" s="59">
        <v>39186.3600000001</v>
      </c>
      <c r="E12" s="61">
        <f>529273.39-29447.69</f>
        <v>499825.7</v>
      </c>
      <c r="F12" s="61">
        <v>512627.16</v>
      </c>
      <c r="G12" s="60">
        <v>552967.16</v>
      </c>
      <c r="H12" s="60">
        <f>+D12+E12-F12</f>
        <v>26384.90000000008</v>
      </c>
      <c r="I12" s="98"/>
    </row>
    <row r="13" spans="3:9" ht="13.5" customHeight="1" thickBot="1">
      <c r="C13" s="58" t="s">
        <v>9</v>
      </c>
      <c r="D13" s="59">
        <v>27788.580000000016</v>
      </c>
      <c r="E13" s="61">
        <f>197399.43-6007.54+99326.54-606.45</f>
        <v>290111.98</v>
      </c>
      <c r="F13" s="61">
        <f>179581.81+122670.4</f>
        <v>302252.20999999996</v>
      </c>
      <c r="G13" s="60">
        <f>+E13</f>
        <v>290111.98</v>
      </c>
      <c r="H13" s="60">
        <f>+D13+E13-F13</f>
        <v>15648.350000000035</v>
      </c>
      <c r="I13" s="98"/>
    </row>
    <row r="14" spans="3:9" ht="13.5" customHeight="1" thickBot="1">
      <c r="C14" s="58" t="s">
        <v>10</v>
      </c>
      <c r="D14" s="59">
        <v>13747.779999999999</v>
      </c>
      <c r="E14" s="61">
        <f>66500.29-2022.9+33457.09-204.26+59179.91-3271.08</f>
        <v>153639.05000000002</v>
      </c>
      <c r="F14" s="61">
        <f>60512.95+41320.29+57268.04</f>
        <v>159101.28</v>
      </c>
      <c r="G14" s="60">
        <f>+E14</f>
        <v>153639.05000000002</v>
      </c>
      <c r="H14" s="60">
        <f>+D14+E14-F14</f>
        <v>8285.550000000017</v>
      </c>
      <c r="I14" s="99"/>
    </row>
    <row r="15" spans="3:9" ht="13.5" customHeight="1" thickBot="1">
      <c r="C15" s="58" t="s">
        <v>11</v>
      </c>
      <c r="D15" s="62">
        <f>SUM(D11:D14)</f>
        <v>156673.00999999992</v>
      </c>
      <c r="E15" s="62">
        <f>SUM(E11:E14)</f>
        <v>2550833.94</v>
      </c>
      <c r="F15" s="62">
        <f>SUM(F11:F14)</f>
        <v>2566377.28</v>
      </c>
      <c r="G15" s="62">
        <f>SUM(G11:G14)</f>
        <v>2723915.4699999997</v>
      </c>
      <c r="H15" s="62">
        <f>SUM(H11:H14)</f>
        <v>141129.67</v>
      </c>
      <c r="I15" s="63"/>
    </row>
    <row r="16" spans="3:9" ht="13.5" customHeight="1" thickBot="1">
      <c r="C16" s="95" t="s">
        <v>12</v>
      </c>
      <c r="D16" s="95"/>
      <c r="E16" s="95"/>
      <c r="F16" s="95"/>
      <c r="G16" s="95"/>
      <c r="H16" s="95"/>
      <c r="I16" s="95"/>
    </row>
    <row r="17" spans="3:9" ht="38.25" customHeight="1" thickBot="1">
      <c r="C17" s="64" t="s">
        <v>3</v>
      </c>
      <c r="D17" s="56" t="s">
        <v>66</v>
      </c>
      <c r="E17" s="57" t="s">
        <v>67</v>
      </c>
      <c r="F17" s="57" t="s">
        <v>68</v>
      </c>
      <c r="G17" s="57" t="s">
        <v>4</v>
      </c>
      <c r="H17" s="57" t="s">
        <v>69</v>
      </c>
      <c r="I17" s="65" t="s">
        <v>13</v>
      </c>
    </row>
    <row r="18" spans="3:9" ht="13.5" customHeight="1" thickBot="1">
      <c r="C18" s="55" t="s">
        <v>14</v>
      </c>
      <c r="D18" s="66">
        <v>53645.65000000014</v>
      </c>
      <c r="E18" s="67">
        <v>1183788.91</v>
      </c>
      <c r="F18" s="67">
        <v>1175465.44</v>
      </c>
      <c r="G18" s="67">
        <f>+E18</f>
        <v>1183788.91</v>
      </c>
      <c r="H18" s="67">
        <f>+D18+E18-F18</f>
        <v>61969.12000000011</v>
      </c>
      <c r="I18" s="85" t="s">
        <v>60</v>
      </c>
    </row>
    <row r="19" spans="3:10" ht="14.25" customHeight="1" thickBot="1">
      <c r="C19" s="58" t="s">
        <v>15</v>
      </c>
      <c r="D19" s="59">
        <v>8534.74000000002</v>
      </c>
      <c r="E19" s="60">
        <v>205436.8</v>
      </c>
      <c r="F19" s="60">
        <v>202185.82</v>
      </c>
      <c r="G19" s="67">
        <v>184367.14</v>
      </c>
      <c r="H19" s="67">
        <f aca="true" t="shared" si="0" ref="H19:H25">+D19+E19-F19</f>
        <v>11785.720000000001</v>
      </c>
      <c r="I19" s="86"/>
      <c r="J19" s="68"/>
    </row>
    <row r="20" spans="3:9" ht="13.5" customHeight="1" thickBot="1">
      <c r="C20" s="64" t="s">
        <v>16</v>
      </c>
      <c r="D20" s="69">
        <v>11977</v>
      </c>
      <c r="E20" s="60">
        <v>309134.46</v>
      </c>
      <c r="F20" s="60">
        <v>308357.5</v>
      </c>
      <c r="G20" s="67">
        <v>35400</v>
      </c>
      <c r="H20" s="67">
        <f t="shared" si="0"/>
        <v>12753.960000000021</v>
      </c>
      <c r="I20" s="70"/>
    </row>
    <row r="21" spans="3:9" ht="12.75" customHeight="1" thickBot="1">
      <c r="C21" s="58" t="s">
        <v>17</v>
      </c>
      <c r="D21" s="59">
        <v>7397.039999999979</v>
      </c>
      <c r="E21" s="60">
        <v>166245.53</v>
      </c>
      <c r="F21" s="60">
        <v>165059.64</v>
      </c>
      <c r="G21" s="67">
        <f>+E21</f>
        <v>166245.53</v>
      </c>
      <c r="H21" s="67">
        <f t="shared" si="0"/>
        <v>8582.929999999964</v>
      </c>
      <c r="I21" s="70" t="s">
        <v>18</v>
      </c>
    </row>
    <row r="22" spans="3:9" ht="13.5" customHeight="1" thickBot="1">
      <c r="C22" s="58" t="s">
        <v>19</v>
      </c>
      <c r="D22" s="59">
        <v>11010.599999999977</v>
      </c>
      <c r="E22" s="60">
        <v>246338.74</v>
      </c>
      <c r="F22" s="60">
        <v>244258.03</v>
      </c>
      <c r="G22" s="67">
        <v>284450.8</v>
      </c>
      <c r="H22" s="67">
        <f t="shared" si="0"/>
        <v>13091.309999999969</v>
      </c>
      <c r="I22" s="70" t="s">
        <v>20</v>
      </c>
    </row>
    <row r="23" spans="3:9" ht="13.5" customHeight="1" thickBot="1">
      <c r="C23" s="58" t="s">
        <v>21</v>
      </c>
      <c r="D23" s="59">
        <v>619.2900000000027</v>
      </c>
      <c r="E23" s="61">
        <v>13499.76</v>
      </c>
      <c r="F23" s="61">
        <v>13420.64</v>
      </c>
      <c r="G23" s="67">
        <f>+E23</f>
        <v>13499.76</v>
      </c>
      <c r="H23" s="67">
        <f t="shared" si="0"/>
        <v>698.4100000000035</v>
      </c>
      <c r="I23" s="71" t="s">
        <v>22</v>
      </c>
    </row>
    <row r="24" spans="3:9" ht="13.5" customHeight="1" thickBot="1">
      <c r="C24" s="64" t="s">
        <v>23</v>
      </c>
      <c r="D24" s="59">
        <v>7636.460000000021</v>
      </c>
      <c r="E24" s="61">
        <v>145785.77</v>
      </c>
      <c r="F24" s="61">
        <v>145333.44</v>
      </c>
      <c r="G24" s="67">
        <f>+E24</f>
        <v>145785.77</v>
      </c>
      <c r="H24" s="67">
        <f t="shared" si="0"/>
        <v>8088.790000000008</v>
      </c>
      <c r="I24" s="70"/>
    </row>
    <row r="25" spans="3:9" ht="13.5" customHeight="1" thickBot="1">
      <c r="C25" s="58" t="s">
        <v>24</v>
      </c>
      <c r="D25" s="59">
        <v>1500.939999999995</v>
      </c>
      <c r="E25" s="61">
        <v>33567.99</v>
      </c>
      <c r="F25" s="61">
        <v>33282.65</v>
      </c>
      <c r="G25" s="67">
        <f>+E25</f>
        <v>33567.99</v>
      </c>
      <c r="H25" s="67">
        <f t="shared" si="0"/>
        <v>1786.2799999999916</v>
      </c>
      <c r="I25" s="71" t="s">
        <v>61</v>
      </c>
    </row>
    <row r="26" spans="3:9" s="72" customFormat="1" ht="13.5" customHeight="1" thickBot="1">
      <c r="C26" s="58" t="s">
        <v>11</v>
      </c>
      <c r="D26" s="62">
        <f>SUM(D18:D25)</f>
        <v>102321.72000000015</v>
      </c>
      <c r="E26" s="62">
        <f>SUM(E18:E25)</f>
        <v>2303797.96</v>
      </c>
      <c r="F26" s="62">
        <f>SUM(F18:F25)</f>
        <v>2287363.1599999997</v>
      </c>
      <c r="G26" s="62">
        <f>SUM(G18:G25)</f>
        <v>2047105.9</v>
      </c>
      <c r="H26" s="62">
        <f>SUM(H18:H25)</f>
        <v>118756.52000000008</v>
      </c>
      <c r="I26" s="73"/>
    </row>
    <row r="27" spans="3:9" ht="13.5" customHeight="1" thickBot="1">
      <c r="C27" s="87" t="s">
        <v>25</v>
      </c>
      <c r="D27" s="87"/>
      <c r="E27" s="87"/>
      <c r="F27" s="87"/>
      <c r="G27" s="87"/>
      <c r="H27" s="87"/>
      <c r="I27" s="87"/>
    </row>
    <row r="28" spans="3:9" ht="28.5" customHeight="1" thickBot="1">
      <c r="C28" s="74" t="s">
        <v>26</v>
      </c>
      <c r="D28" s="88" t="s">
        <v>27</v>
      </c>
      <c r="E28" s="89"/>
      <c r="F28" s="89"/>
      <c r="G28" s="89"/>
      <c r="H28" s="90"/>
      <c r="I28" s="75" t="s">
        <v>28</v>
      </c>
    </row>
    <row r="29" spans="3:8" ht="26.25" customHeight="1">
      <c r="C29" s="76" t="s">
        <v>70</v>
      </c>
      <c r="D29" s="76"/>
      <c r="E29" s="76"/>
      <c r="F29" s="76"/>
      <c r="G29" s="76"/>
      <c r="H29" s="77">
        <f>+H15+H26</f>
        <v>259886.1900000001</v>
      </c>
    </row>
  </sheetData>
  <sheetProtection/>
  <mergeCells count="10">
    <mergeCell ref="I18:I19"/>
    <mergeCell ref="C27:I27"/>
    <mergeCell ref="D28:H28"/>
    <mergeCell ref="C6:I6"/>
    <mergeCell ref="C5:I5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D36" sqref="D3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75390625" style="0" customWidth="1"/>
  </cols>
  <sheetData>
    <row r="1" spans="1:9" ht="12.75">
      <c r="A1" s="100" t="s">
        <v>29</v>
      </c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 t="s">
        <v>30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 t="s">
        <v>71</v>
      </c>
      <c r="B3" s="100"/>
      <c r="C3" s="100"/>
      <c r="D3" s="100"/>
      <c r="E3" s="100"/>
      <c r="F3" s="100"/>
      <c r="G3" s="100"/>
      <c r="H3" s="100"/>
      <c r="I3" s="100"/>
    </row>
    <row r="4" spans="1:9" ht="51">
      <c r="A4" s="79" t="s">
        <v>31</v>
      </c>
      <c r="B4" s="79" t="s">
        <v>72</v>
      </c>
      <c r="C4" s="80" t="s">
        <v>62</v>
      </c>
      <c r="D4" s="80" t="s">
        <v>32</v>
      </c>
      <c r="E4" s="80" t="s">
        <v>33</v>
      </c>
      <c r="F4" s="80" t="s">
        <v>34</v>
      </c>
      <c r="G4" s="80" t="s">
        <v>35</v>
      </c>
      <c r="H4" s="79" t="s">
        <v>73</v>
      </c>
      <c r="I4" s="79" t="s">
        <v>36</v>
      </c>
    </row>
    <row r="5" spans="1:9" ht="15">
      <c r="A5" s="81" t="s">
        <v>37</v>
      </c>
      <c r="B5" s="82">
        <v>76.97548</v>
      </c>
      <c r="C5" s="82">
        <v>-45.25262</v>
      </c>
      <c r="D5" s="82">
        <v>205.4368</v>
      </c>
      <c r="E5" s="82">
        <v>202.18582</v>
      </c>
      <c r="F5" s="82">
        <v>4.32</v>
      </c>
      <c r="G5" s="82">
        <v>184.36714</v>
      </c>
      <c r="H5" s="82">
        <v>11.78572</v>
      </c>
      <c r="I5" s="82">
        <f>B5+D5+F5-G5</f>
        <v>102.36514</v>
      </c>
    </row>
    <row r="7" ht="15">
      <c r="A7" t="s">
        <v>74</v>
      </c>
    </row>
    <row r="8" ht="15">
      <c r="A8" s="83" t="s">
        <v>75</v>
      </c>
    </row>
    <row r="9" ht="15">
      <c r="A9" s="83" t="s">
        <v>76</v>
      </c>
    </row>
    <row r="10" ht="15">
      <c r="A10" s="83" t="s">
        <v>77</v>
      </c>
    </row>
    <row r="11" ht="15">
      <c r="A11" s="83" t="s">
        <v>78</v>
      </c>
    </row>
    <row r="12" ht="15">
      <c r="A12" s="83" t="s">
        <v>79</v>
      </c>
    </row>
    <row r="13" ht="15">
      <c r="A13" s="83" t="s">
        <v>80</v>
      </c>
    </row>
    <row r="14" ht="15">
      <c r="A14" s="83" t="s">
        <v>81</v>
      </c>
    </row>
    <row r="15" ht="12.75">
      <c r="A15" t="s">
        <v>82</v>
      </c>
    </row>
    <row r="16" ht="15">
      <c r="A16" s="83" t="s">
        <v>83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1" t="s">
        <v>84</v>
      </c>
      <c r="B1" s="101"/>
      <c r="C1" s="101"/>
      <c r="D1" s="101"/>
      <c r="E1" s="101"/>
      <c r="F1" s="101"/>
      <c r="G1" s="101"/>
      <c r="H1" s="4"/>
    </row>
    <row r="2" spans="1:7" ht="29.25" customHeight="1" thickBot="1">
      <c r="A2" s="102"/>
      <c r="B2" s="102"/>
      <c r="C2" s="102"/>
      <c r="D2" s="102"/>
      <c r="E2" s="102"/>
      <c r="F2" s="102"/>
      <c r="G2" s="102"/>
    </row>
    <row r="3" spans="1:8" ht="13.5" thickBot="1">
      <c r="A3" s="5"/>
      <c r="B3" s="6"/>
      <c r="C3" s="1"/>
      <c r="D3" s="6"/>
      <c r="E3" s="6"/>
      <c r="F3" s="103" t="s">
        <v>38</v>
      </c>
      <c r="G3" s="104"/>
      <c r="H3" s="6"/>
    </row>
    <row r="4" spans="1:8" ht="12.75">
      <c r="A4" s="7" t="s">
        <v>39</v>
      </c>
      <c r="B4" s="8" t="s">
        <v>40</v>
      </c>
      <c r="C4" s="9" t="s">
        <v>41</v>
      </c>
      <c r="D4" s="8" t="s">
        <v>42</v>
      </c>
      <c r="E4" s="10" t="s">
        <v>43</v>
      </c>
      <c r="F4" s="10"/>
      <c r="G4" s="10"/>
      <c r="H4" s="10" t="s">
        <v>44</v>
      </c>
    </row>
    <row r="5" spans="1:8" ht="12.75">
      <c r="A5" s="7" t="s">
        <v>45</v>
      </c>
      <c r="B5" s="8"/>
      <c r="C5" s="9"/>
      <c r="D5" s="8" t="s">
        <v>46</v>
      </c>
      <c r="E5" s="8" t="s">
        <v>47</v>
      </c>
      <c r="F5" s="8" t="s">
        <v>48</v>
      </c>
      <c r="G5" s="8" t="s">
        <v>49</v>
      </c>
      <c r="H5" s="8"/>
    </row>
    <row r="6" spans="1:8" ht="12.75">
      <c r="A6" s="7"/>
      <c r="B6" s="8"/>
      <c r="C6" s="9"/>
      <c r="D6" s="8" t="s">
        <v>50</v>
      </c>
      <c r="E6" s="8"/>
      <c r="F6" s="8" t="s">
        <v>51</v>
      </c>
      <c r="G6" s="8" t="s">
        <v>52</v>
      </c>
      <c r="H6" s="8"/>
    </row>
    <row r="7" spans="1:8" ht="12.75">
      <c r="A7" s="7"/>
      <c r="B7" s="8"/>
      <c r="C7" s="9"/>
      <c r="D7" s="8"/>
      <c r="E7" s="11"/>
      <c r="G7" s="8" t="s">
        <v>53</v>
      </c>
      <c r="H7" s="11"/>
    </row>
    <row r="8" spans="1:8" ht="13.5" thickBot="1">
      <c r="A8" s="12"/>
      <c r="B8" s="13"/>
      <c r="C8" s="3"/>
      <c r="D8" s="13"/>
      <c r="E8" s="13"/>
      <c r="F8" s="13"/>
      <c r="G8" s="13"/>
      <c r="H8" s="13"/>
    </row>
    <row r="9" spans="1:8" ht="12.75">
      <c r="A9" s="6"/>
      <c r="B9" s="14"/>
      <c r="C9" s="1"/>
      <c r="D9" s="6"/>
      <c r="E9" s="14"/>
      <c r="F9" s="14"/>
      <c r="G9" s="14"/>
      <c r="H9" s="14"/>
    </row>
    <row r="10" spans="1:8" ht="12.75" customHeight="1">
      <c r="A10" s="8">
        <v>1</v>
      </c>
      <c r="B10" s="15" t="s">
        <v>54</v>
      </c>
      <c r="C10" s="7" t="s">
        <v>85</v>
      </c>
      <c r="D10" s="8" t="s">
        <v>86</v>
      </c>
      <c r="E10" s="16">
        <v>286.4</v>
      </c>
      <c r="F10" s="17">
        <v>35.4</v>
      </c>
      <c r="G10" s="17">
        <f>+E10-F10</f>
        <v>250.99999999999997</v>
      </c>
      <c r="H10" s="18"/>
    </row>
    <row r="11" spans="1:8" ht="12.75">
      <c r="A11" s="8"/>
      <c r="B11" s="15"/>
      <c r="C11" s="9"/>
      <c r="D11" s="8"/>
      <c r="E11" s="19"/>
      <c r="F11" s="20"/>
      <c r="G11" s="17"/>
      <c r="H11" s="21"/>
    </row>
    <row r="12" spans="1:8" ht="12.75">
      <c r="A12" s="8"/>
      <c r="B12" s="15"/>
      <c r="C12" s="22" t="s">
        <v>55</v>
      </c>
      <c r="D12" s="23"/>
      <c r="E12" s="24">
        <f>SUM(E10:E11)</f>
        <v>286.4</v>
      </c>
      <c r="F12" s="24">
        <f>SUM(F10:F11)</f>
        <v>35.4</v>
      </c>
      <c r="G12" s="24">
        <f>SUM(G10:G11)</f>
        <v>250.99999999999997</v>
      </c>
      <c r="H12" s="18"/>
    </row>
    <row r="13" spans="1:8" ht="13.5" thickBot="1">
      <c r="A13" s="25"/>
      <c r="B13" s="26"/>
      <c r="C13" s="27"/>
      <c r="D13" s="28"/>
      <c r="E13" s="19"/>
      <c r="F13" s="19"/>
      <c r="G13" s="19"/>
      <c r="H13" s="21"/>
    </row>
    <row r="14" spans="1:8" ht="12.75">
      <c r="A14" s="6"/>
      <c r="B14" s="14"/>
      <c r="C14" s="29"/>
      <c r="D14" s="29"/>
      <c r="E14" s="30"/>
      <c r="F14" s="30"/>
      <c r="G14" s="30"/>
      <c r="H14" s="29"/>
    </row>
    <row r="15" spans="1:8" ht="12.75">
      <c r="A15" s="11"/>
      <c r="B15" s="31" t="s">
        <v>11</v>
      </c>
      <c r="C15" s="32"/>
      <c r="D15" s="32"/>
      <c r="E15" s="33">
        <f>E12</f>
        <v>286.4</v>
      </c>
      <c r="F15" s="33">
        <f>F12</f>
        <v>35.4</v>
      </c>
      <c r="G15" s="33">
        <f>G12</f>
        <v>250.99999999999997</v>
      </c>
      <c r="H15" s="33">
        <f>H12</f>
        <v>0</v>
      </c>
    </row>
    <row r="16" spans="1:8" ht="13.5" thickBot="1">
      <c r="A16" s="13"/>
      <c r="B16" s="34"/>
      <c r="C16" s="35"/>
      <c r="D16" s="35"/>
      <c r="E16" s="36"/>
      <c r="F16" s="36"/>
      <c r="G16" s="36"/>
      <c r="H16" s="36"/>
    </row>
    <row r="17" spans="1:8" ht="12.75">
      <c r="A17" s="2"/>
      <c r="B17" s="2"/>
      <c r="C17" s="37"/>
      <c r="D17" s="37"/>
      <c r="E17" s="9"/>
      <c r="F17" s="9"/>
      <c r="G17" s="9"/>
      <c r="H17" s="9"/>
    </row>
    <row r="18" spans="1:7" ht="63.75" customHeight="1">
      <c r="A18" s="38" t="s">
        <v>56</v>
      </c>
      <c r="B18" s="38" t="s">
        <v>63</v>
      </c>
      <c r="C18" s="38" t="s">
        <v>87</v>
      </c>
      <c r="D18" s="38" t="s">
        <v>88</v>
      </c>
      <c r="E18" s="39" t="s">
        <v>57</v>
      </c>
      <c r="F18" s="38" t="s">
        <v>89</v>
      </c>
      <c r="G18" s="40"/>
    </row>
    <row r="19" spans="1:8" ht="15">
      <c r="A19" s="41">
        <v>1</v>
      </c>
      <c r="B19" s="42">
        <v>11977</v>
      </c>
      <c r="C19" s="42">
        <v>309134.46</v>
      </c>
      <c r="D19" s="42">
        <v>308357.5</v>
      </c>
      <c r="E19" s="42">
        <v>52565.19</v>
      </c>
      <c r="F19" s="42">
        <f>+B19+C19-D19</f>
        <v>12753.960000000021</v>
      </c>
      <c r="G19" s="43"/>
      <c r="H19" s="9"/>
    </row>
    <row r="20" spans="1:8" ht="15">
      <c r="A20" s="44"/>
      <c r="B20" s="43"/>
      <c r="C20" s="43"/>
      <c r="D20" s="43"/>
      <c r="E20" s="43"/>
      <c r="F20" s="43"/>
      <c r="G20" s="43"/>
      <c r="H20" s="9"/>
    </row>
    <row r="21" spans="1:5" ht="90">
      <c r="A21" s="38" t="s">
        <v>56</v>
      </c>
      <c r="B21" s="38" t="s">
        <v>64</v>
      </c>
      <c r="C21" s="38" t="s">
        <v>90</v>
      </c>
      <c r="D21" s="38" t="s">
        <v>58</v>
      </c>
      <c r="E21" s="38" t="s">
        <v>91</v>
      </c>
    </row>
    <row r="22" spans="1:5" ht="15">
      <c r="A22" s="45">
        <v>1</v>
      </c>
      <c r="B22" s="46">
        <v>-441661.86000000004</v>
      </c>
      <c r="C22" s="46">
        <f>+D19+E19</f>
        <v>360922.69</v>
      </c>
      <c r="D22" s="46">
        <v>35400</v>
      </c>
      <c r="E22" s="46">
        <f>+B22+C22-D22</f>
        <v>-116139.17000000004</v>
      </c>
    </row>
    <row r="25" ht="12.75">
      <c r="E25" s="84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2011-03-25T07:20:24Z</dcterms:created>
  <dcterms:modified xsi:type="dcterms:W3CDTF">2013-04-16T12:22:39Z</dcterms:modified>
  <cp:category/>
  <cp:version/>
  <cp:contentType/>
  <cp:contentStatus/>
</cp:coreProperties>
</file>