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<sst xmlns="http://schemas.openxmlformats.org/spreadsheetml/2006/main" count="98" uniqueCount="89">
  <si>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</si>
  <si>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</si>
  <si>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</si>
  <si>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</si>
  <si>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</si>
  <si>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</si>
  <si>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</si>
  <si>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</si>
  <si>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</si>
  <si>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</si>
  <si>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</si>
  <si>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</si>
  <si>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</si>
  <si>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</si>
  <si>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</si>
  <si>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</si>
  <si>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</si>
  <si>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</si>
  <si>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</si>
  <si>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</si>
  <si>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</si>
  <si>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</si>
  <si>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</si>
  <si>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</si>
  <si>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</si>
  <si>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</si>
  <si>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</si>
  <si>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</si>
  <si>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</si>
  <si>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</si>
  <si>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</si>
  <si>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</si>
  <si>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</si>
  <si>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</si>
  <si>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</si>
  <si>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</si>
  <si>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ОАО"ТСК", ОАО "Сертоловский Водоканал", ООО"ЦБИ"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</si>
  <si>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</si>
  <si>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</si>
  <si>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</si>
  <si>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ООО "Уют-Сервис", договор управления № Н/2011-101 от 01.07.2011г.</t>
  </si>
  <si>
    <t>имущества жилого дома № 2  по ул. Молодежная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</si>
  <si>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</si>
  <si>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</si>
  <si>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</si>
  <si>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</si>
  <si>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 xml:space="preserve">Поступило от ООО "Домашние сети" за размещение интернет оборудования 2160,00 руб. </t>
  </si>
  <si>
    <t>Общая задолженность по дому  на 01.01.2013г.</t>
  </si>
  <si>
    <t>№2  по ул. Молодежная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</si>
  <si>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</si>
  <si>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</si>
  <si>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156,88 </t>
    </r>
    <r>
      <rPr>
        <sz val="10"/>
        <rFont val="Arial Cyr"/>
        <family val="0"/>
      </rPr>
      <t>тыс.рублей, в том числе:</t>
    </r>
  </si>
  <si>
    <t>ремонт отмостки - 81,41 т.р.</t>
  </si>
  <si>
    <t>ремонт ГВС, канализации - 1,40 т.р.</t>
  </si>
  <si>
    <t>очистка кровли от снега - 13,00 т.р.</t>
  </si>
  <si>
    <t>ремонт остекления, заделка подвальных окон - 3,65 т.р.</t>
  </si>
  <si>
    <t>герметизация швов - 57,20 т.р.</t>
  </si>
  <si>
    <t>смена навесного замка - 0,22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</si>
  <si>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Молодежная,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</si>
  <si>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</si>
  <si>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</si>
  <si>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</si>
  <si>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</si>
  <si>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</si>
  <si>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</si>
  <si>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</si>
  <si>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</si>
  <si>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</si>
  <si>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</si>
  <si>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</si>
  <si>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</si>
  <si>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</si>
  <si>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</si>
  <si>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</si>
  <si>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</si>
  <si>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2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</si>
  <si>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</si>
  <si>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</si>
  <si>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</si>
  <si>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</si>
  <si>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01.01.2012г., руб.</t>
  </si>
  <si>
    <t>Начислено за 2012 год, руб.</t>
  </si>
  <si>
    <t>Оплачено населением за 2012 год, руб.</t>
  </si>
  <si>
    <t>Доля МО Сертолово, руб.</t>
  </si>
  <si>
    <t>Задолженность населения на 01.01.2013г., руб.</t>
  </si>
  <si>
    <t>Остаток средств  на лицевом счете на 01.01.2012г., руб.</t>
  </si>
  <si>
    <t>Оплачено населением и МО Сертолово за 2012 год, руб.</t>
  </si>
  <si>
    <t>Израсходованно,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</si>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</sst>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top" wrapText="1"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7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0" borderId="25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4" xfId="0" applyFont="1" applyBorder="1" applyAlignment="1">
      <alignment/>
    </xf>
    <xf numFmtId="0" fontId="0" fillId="0" borderId="21" xfId="0" applyBorder="1" applyAlignment="1">
      <alignment/>
    </xf>
    <xf numFmtId="2" fontId="19" fillId="0" borderId="20" xfId="0" applyNumberFormat="1" applyFont="1" applyBorder="1" applyAlignment="1">
      <alignment horizontal="center"/>
    </xf>
    <xf numFmtId="2" fontId="19" fillId="0" borderId="24" xfId="61" applyNumberFormat="1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PageLayoutView="0" workbookViewId="0" topLeftCell="C5">
      <selection activeCell="D30" sqref="D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9" customWidth="1"/>
    <col min="4" max="4" width="14.375" style="29" customWidth="1"/>
    <col min="5" max="5" width="11.875" style="29" customWidth="1"/>
    <col min="6" max="6" width="13.25390625" style="29" customWidth="1"/>
    <col min="7" max="7" width="11.875" style="29" customWidth="1"/>
    <col min="8" max="8" width="14.375" style="29" customWidth="1"/>
    <col min="9" max="9" width="33.375" style="2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41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3</v>
      </c>
      <c r="D9" s="10" t="s">
        <v>42</v>
      </c>
      <c r="E9" s="11" t="s">
        <v>43</v>
      </c>
      <c r="F9" s="11" t="s">
        <v>44</v>
      </c>
      <c r="G9" s="11" t="s">
        <v>4</v>
      </c>
      <c r="H9" s="11" t="s">
        <v>45</v>
      </c>
      <c r="I9" s="10" t="s">
        <v>5</v>
      </c>
    </row>
    <row r="10" spans="3:9" ht="13.5" customHeight="1" thickBot="1">
      <c r="C10" s="97" t="s">
        <v>6</v>
      </c>
      <c r="D10" s="98"/>
      <c r="E10" s="98"/>
      <c r="F10" s="98"/>
      <c r="G10" s="98"/>
      <c r="H10" s="98"/>
      <c r="I10" s="99"/>
    </row>
    <row r="11" spans="3:9" ht="13.5" customHeight="1" thickBot="1">
      <c r="C11" s="12" t="s">
        <v>7</v>
      </c>
      <c r="D11" s="13">
        <v>45374.22999999992</v>
      </c>
      <c r="E11" s="14">
        <f>399973.98+422297</f>
        <v>822270.98</v>
      </c>
      <c r="F11" s="14">
        <f>403120.22+347077.2</f>
        <v>750197.4199999999</v>
      </c>
      <c r="G11" s="14">
        <v>907848.14</v>
      </c>
      <c r="H11" s="14">
        <f>+D11+E11-F11</f>
        <v>117447.79000000004</v>
      </c>
      <c r="I11" s="100" t="s">
        <v>36</v>
      </c>
    </row>
    <row r="12" spans="3:9" ht="13.5" customHeight="1" thickBot="1">
      <c r="C12" s="12" t="s">
        <v>8</v>
      </c>
      <c r="D12" s="13">
        <v>20562.97</v>
      </c>
      <c r="E12" s="15">
        <f>91458.43-3449.66+171679.51-10696.7</f>
        <v>248991.58</v>
      </c>
      <c r="F12" s="15">
        <f>81281.43+118329.54</f>
        <v>199610.96999999997</v>
      </c>
      <c r="G12" s="14">
        <v>235259.59</v>
      </c>
      <c r="H12" s="14">
        <f>+D12+E12-F12</f>
        <v>69943.58000000002</v>
      </c>
      <c r="I12" s="101"/>
    </row>
    <row r="13" spans="3:9" ht="13.5" customHeight="1" thickBot="1">
      <c r="C13" s="12" t="s">
        <v>9</v>
      </c>
      <c r="D13" s="13">
        <v>13902.14</v>
      </c>
      <c r="E13" s="15">
        <f>79734.22-5499.11+43989.84-2144.29</f>
        <v>116080.66</v>
      </c>
      <c r="F13" s="15">
        <f>53710.16+38714.68</f>
        <v>92424.84</v>
      </c>
      <c r="G13" s="14">
        <f>+E13</f>
        <v>116080.66</v>
      </c>
      <c r="H13" s="14">
        <f>+D13+E13-F13</f>
        <v>37557.96000000001</v>
      </c>
      <c r="I13" s="101"/>
    </row>
    <row r="14" spans="3:9" ht="13.5" customHeight="1" thickBot="1">
      <c r="C14" s="12" t="s">
        <v>10</v>
      </c>
      <c r="D14" s="13">
        <v>7315.579999999998</v>
      </c>
      <c r="E14" s="15">
        <f>26860.89-1780.26+14817.59-794.27+22413.47-1369.67+11387.11-436.79</f>
        <v>71098.07000000002</v>
      </c>
      <c r="F14" s="15">
        <f>18165.04+13183.46+15379.29+10094.61</f>
        <v>56822.4</v>
      </c>
      <c r="G14" s="14">
        <f>+E14</f>
        <v>71098.07000000002</v>
      </c>
      <c r="H14" s="14">
        <f>+D14+E14-F14</f>
        <v>21591.250000000022</v>
      </c>
      <c r="I14" s="102"/>
    </row>
    <row r="15" spans="3:9" ht="13.5" customHeight="1" thickBot="1">
      <c r="C15" s="12" t="s">
        <v>11</v>
      </c>
      <c r="D15" s="16">
        <f>SUM(D11:D14)</f>
        <v>87154.91999999993</v>
      </c>
      <c r="E15" s="16">
        <f>SUM(E11:E14)</f>
        <v>1258441.29</v>
      </c>
      <c r="F15" s="16">
        <f>SUM(F11:F14)</f>
        <v>1099055.63</v>
      </c>
      <c r="G15" s="16">
        <f>SUM(G11:G14)</f>
        <v>1330286.46</v>
      </c>
      <c r="H15" s="16">
        <f>SUM(H11:H14)</f>
        <v>246540.5800000001</v>
      </c>
      <c r="I15" s="17"/>
    </row>
    <row r="16" spans="3:9" ht="13.5" customHeight="1" thickBot="1">
      <c r="C16" s="98" t="s">
        <v>12</v>
      </c>
      <c r="D16" s="98"/>
      <c r="E16" s="98"/>
      <c r="F16" s="98"/>
      <c r="G16" s="98"/>
      <c r="H16" s="98"/>
      <c r="I16" s="98"/>
    </row>
    <row r="17" spans="3:9" ht="38.25" customHeight="1" thickBot="1">
      <c r="C17" s="18" t="s">
        <v>3</v>
      </c>
      <c r="D17" s="10" t="s">
        <v>42</v>
      </c>
      <c r="E17" s="11" t="s">
        <v>43</v>
      </c>
      <c r="F17" s="11" t="s">
        <v>44</v>
      </c>
      <c r="G17" s="11" t="s">
        <v>4</v>
      </c>
      <c r="H17" s="11" t="s">
        <v>45</v>
      </c>
      <c r="I17" s="19" t="s">
        <v>13</v>
      </c>
    </row>
    <row r="18" spans="3:9" ht="13.5" customHeight="1" thickBot="1">
      <c r="C18" s="9" t="s">
        <v>14</v>
      </c>
      <c r="D18" s="20">
        <v>23325.99000000002</v>
      </c>
      <c r="E18" s="21">
        <v>393561.33</v>
      </c>
      <c r="F18" s="21">
        <v>359803.36</v>
      </c>
      <c r="G18" s="21">
        <f>+E18</f>
        <v>393561.33</v>
      </c>
      <c r="H18" s="21">
        <f>+D18+E18-F18</f>
        <v>57083.96000000008</v>
      </c>
      <c r="I18" s="88" t="s">
        <v>40</v>
      </c>
    </row>
    <row r="19" spans="3:9" ht="14.25" customHeight="1" thickBot="1">
      <c r="C19" s="12" t="s">
        <v>15</v>
      </c>
      <c r="D19" s="13">
        <v>2540.2599999999984</v>
      </c>
      <c r="E19" s="14">
        <v>72337.88</v>
      </c>
      <c r="F19" s="14">
        <v>64104.76</v>
      </c>
      <c r="G19" s="21">
        <v>156881.94</v>
      </c>
      <c r="H19" s="21">
        <f aca="true" t="shared" si="0" ref="H19:H25">+D19+E19-F19</f>
        <v>10773.379999999997</v>
      </c>
      <c r="I19" s="89"/>
    </row>
    <row r="20" spans="3:9" ht="13.5" customHeight="1" thickBot="1">
      <c r="C20" s="18" t="s">
        <v>16</v>
      </c>
      <c r="D20" s="22">
        <v>0</v>
      </c>
      <c r="E20" s="14"/>
      <c r="F20" s="14"/>
      <c r="G20" s="21">
        <v>4800</v>
      </c>
      <c r="H20" s="21">
        <f t="shared" si="0"/>
        <v>0</v>
      </c>
      <c r="I20" s="23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3" t="s">
        <v>37</v>
      </c>
    </row>
    <row r="22" spans="3:9" ht="13.5" customHeight="1" thickBot="1">
      <c r="C22" s="12" t="s">
        <v>18</v>
      </c>
      <c r="D22" s="13">
        <v>4954.009999999995</v>
      </c>
      <c r="E22" s="14">
        <v>86742.72</v>
      </c>
      <c r="F22" s="14">
        <v>79048.15</v>
      </c>
      <c r="G22" s="21">
        <v>90306.52</v>
      </c>
      <c r="H22" s="21">
        <f t="shared" si="0"/>
        <v>12648.580000000002</v>
      </c>
      <c r="I22" s="23" t="s">
        <v>19</v>
      </c>
    </row>
    <row r="23" spans="3:9" ht="13.5" customHeight="1" thickBot="1">
      <c r="C23" s="12" t="s">
        <v>20</v>
      </c>
      <c r="D23" s="13">
        <v>381.03999999999996</v>
      </c>
      <c r="E23" s="15">
        <v>6503.76</v>
      </c>
      <c r="F23" s="15">
        <v>5945.11</v>
      </c>
      <c r="G23" s="21">
        <f>+E23</f>
        <v>6503.76</v>
      </c>
      <c r="H23" s="21">
        <f t="shared" si="0"/>
        <v>939.6900000000005</v>
      </c>
      <c r="I23" s="31" t="s">
        <v>21</v>
      </c>
    </row>
    <row r="24" spans="3:9" ht="13.5" customHeight="1" thickBot="1">
      <c r="C24" s="18" t="s">
        <v>22</v>
      </c>
      <c r="D24" s="13">
        <v>3750.1100000000006</v>
      </c>
      <c r="E24" s="15">
        <v>56119.51</v>
      </c>
      <c r="F24" s="15">
        <v>49658.33</v>
      </c>
      <c r="G24" s="21">
        <f>+E24</f>
        <v>56119.51</v>
      </c>
      <c r="H24" s="21">
        <f t="shared" si="0"/>
        <v>10211.29</v>
      </c>
      <c r="I24" s="23"/>
    </row>
    <row r="25" spans="3:9" ht="13.5" customHeight="1" thickBot="1">
      <c r="C25" s="12" t="s">
        <v>23</v>
      </c>
      <c r="D25" s="37">
        <v>1539.0199999999986</v>
      </c>
      <c r="E25" s="15">
        <v>26892.37</v>
      </c>
      <c r="F25" s="15">
        <v>24512.87</v>
      </c>
      <c r="G25" s="21">
        <f>+E25</f>
        <v>26892.37</v>
      </c>
      <c r="H25" s="21">
        <f t="shared" si="0"/>
        <v>3918.5200000000004</v>
      </c>
      <c r="I25" s="31" t="s">
        <v>38</v>
      </c>
    </row>
    <row r="26" spans="3:9" s="25" customFormat="1" ht="13.5" customHeight="1" thickBot="1">
      <c r="C26" s="12" t="s">
        <v>11</v>
      </c>
      <c r="D26" s="16">
        <f>SUM(D18:D25)</f>
        <v>36490.430000000015</v>
      </c>
      <c r="E26" s="16">
        <f>SUM(E18:E25)</f>
        <v>642157.5700000001</v>
      </c>
      <c r="F26" s="16">
        <f>SUM(F18:F25)</f>
        <v>583072.58</v>
      </c>
      <c r="G26" s="16">
        <f>SUM(G18:G25)</f>
        <v>735065.43</v>
      </c>
      <c r="H26" s="16">
        <f>SUM(H18:H25)</f>
        <v>95575.42000000009</v>
      </c>
      <c r="I26" s="24"/>
    </row>
    <row r="27" spans="3:9" ht="13.5" customHeight="1" thickBot="1">
      <c r="C27" s="90" t="s">
        <v>24</v>
      </c>
      <c r="D27" s="90"/>
      <c r="E27" s="90"/>
      <c r="F27" s="90"/>
      <c r="G27" s="90"/>
      <c r="H27" s="90"/>
      <c r="I27" s="90"/>
    </row>
    <row r="28" spans="3:9" ht="28.5" customHeight="1" thickBot="1">
      <c r="C28" s="32" t="s">
        <v>25</v>
      </c>
      <c r="D28" s="91" t="s">
        <v>46</v>
      </c>
      <c r="E28" s="92"/>
      <c r="F28" s="92"/>
      <c r="G28" s="92"/>
      <c r="H28" s="93"/>
      <c r="I28" s="26" t="s">
        <v>26</v>
      </c>
    </row>
    <row r="29" spans="3:8" ht="26.25" customHeight="1">
      <c r="C29" s="27" t="s">
        <v>47</v>
      </c>
      <c r="D29" s="27"/>
      <c r="E29" s="27"/>
      <c r="F29" s="27"/>
      <c r="G29" s="27"/>
      <c r="H29" s="28">
        <f>+H15+H26</f>
        <v>342116.0000000002</v>
      </c>
    </row>
    <row r="30" spans="3:4" ht="15">
      <c r="C30" s="38"/>
      <c r="D30" s="38"/>
    </row>
    <row r="31" ht="12.75" customHeight="1">
      <c r="C31" s="39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8"/>
      <c r="D33" s="40"/>
      <c r="E33" s="40"/>
      <c r="F33" s="40"/>
    </row>
  </sheetData>
  <sheetProtection/>
  <mergeCells count="10">
    <mergeCell ref="I18:I19"/>
    <mergeCell ref="C27:I27"/>
    <mergeCell ref="D28:H28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3" t="s">
        <v>27</v>
      </c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 t="s">
        <v>28</v>
      </c>
      <c r="B2" s="103"/>
      <c r="C2" s="103"/>
      <c r="D2" s="103"/>
      <c r="E2" s="103"/>
      <c r="F2" s="103"/>
      <c r="G2" s="103"/>
      <c r="H2" s="103"/>
      <c r="I2" s="103"/>
    </row>
    <row r="3" spans="1:9" ht="12.75">
      <c r="A3" s="103" t="s">
        <v>48</v>
      </c>
      <c r="B3" s="103"/>
      <c r="C3" s="103"/>
      <c r="D3" s="103"/>
      <c r="E3" s="103"/>
      <c r="F3" s="103"/>
      <c r="G3" s="103"/>
      <c r="H3" s="103"/>
      <c r="I3" s="103"/>
    </row>
    <row r="4" spans="1:9" ht="51">
      <c r="A4" s="33" t="s">
        <v>29</v>
      </c>
      <c r="B4" s="33" t="s">
        <v>49</v>
      </c>
      <c r="C4" s="34" t="s">
        <v>39</v>
      </c>
      <c r="D4" s="34" t="s">
        <v>30</v>
      </c>
      <c r="E4" s="34" t="s">
        <v>31</v>
      </c>
      <c r="F4" s="34" t="s">
        <v>32</v>
      </c>
      <c r="G4" s="34" t="s">
        <v>33</v>
      </c>
      <c r="H4" s="33" t="s">
        <v>50</v>
      </c>
      <c r="I4" s="33" t="s">
        <v>34</v>
      </c>
    </row>
    <row r="5" spans="1:9" ht="15">
      <c r="A5" s="35" t="s">
        <v>35</v>
      </c>
      <c r="B5" s="36">
        <v>26.671939999999996</v>
      </c>
      <c r="C5" s="36">
        <v>0</v>
      </c>
      <c r="D5" s="36">
        <v>72.33788</v>
      </c>
      <c r="E5" s="36">
        <v>64.10476</v>
      </c>
      <c r="F5" s="36">
        <v>2.16</v>
      </c>
      <c r="G5" s="36">
        <v>156.88194</v>
      </c>
      <c r="H5" s="36">
        <v>10.77338</v>
      </c>
      <c r="I5" s="36">
        <f>B5+D5+F5-G5</f>
        <v>-55.71212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5" spans="4:6" ht="12.75">
      <c r="D15" s="30"/>
      <c r="E15" s="30"/>
      <c r="F15" s="30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4" t="s">
        <v>58</v>
      </c>
      <c r="B1" s="104"/>
      <c r="C1" s="104"/>
      <c r="D1" s="104"/>
      <c r="E1" s="104"/>
      <c r="F1" s="104"/>
      <c r="G1" s="104"/>
      <c r="H1" s="41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thickBot="1">
      <c r="A3" s="42"/>
      <c r="B3" s="42"/>
      <c r="C3" s="43"/>
      <c r="D3" s="42"/>
      <c r="E3" s="42"/>
      <c r="F3" s="106" t="s">
        <v>59</v>
      </c>
      <c r="G3" s="107"/>
      <c r="H3" s="42"/>
    </row>
    <row r="4" spans="1:8" ht="12.75">
      <c r="A4" s="44" t="s">
        <v>60</v>
      </c>
      <c r="B4" s="44" t="s">
        <v>61</v>
      </c>
      <c r="C4" s="45" t="s">
        <v>62</v>
      </c>
      <c r="D4" s="44" t="s">
        <v>63</v>
      </c>
      <c r="E4" s="46" t="s">
        <v>64</v>
      </c>
      <c r="F4" s="46"/>
      <c r="G4" s="46"/>
      <c r="H4" s="46" t="s">
        <v>65</v>
      </c>
    </row>
    <row r="5" spans="1:8" ht="12.75">
      <c r="A5" s="44" t="s">
        <v>66</v>
      </c>
      <c r="B5" s="44"/>
      <c r="C5" s="47"/>
      <c r="D5" s="44" t="s">
        <v>67</v>
      </c>
      <c r="E5" s="44" t="s">
        <v>68</v>
      </c>
      <c r="F5" s="44" t="s">
        <v>69</v>
      </c>
      <c r="G5" s="44" t="s">
        <v>70</v>
      </c>
      <c r="H5" s="44"/>
    </row>
    <row r="6" spans="1:8" ht="12.75">
      <c r="A6" s="44"/>
      <c r="B6" s="44"/>
      <c r="C6" s="47"/>
      <c r="D6" s="44" t="s">
        <v>71</v>
      </c>
      <c r="E6" s="44"/>
      <c r="F6" s="44" t="s">
        <v>72</v>
      </c>
      <c r="G6" s="44" t="s">
        <v>73</v>
      </c>
      <c r="H6" s="48"/>
    </row>
    <row r="7" spans="1:8" ht="12.75">
      <c r="A7" s="48"/>
      <c r="B7" s="48"/>
      <c r="C7" s="30"/>
      <c r="D7" s="48"/>
      <c r="E7" s="48"/>
      <c r="F7" s="48"/>
      <c r="G7" s="44" t="s">
        <v>74</v>
      </c>
      <c r="H7" s="48"/>
    </row>
    <row r="8" spans="1:8" ht="13.5" thickBot="1">
      <c r="A8" s="49"/>
      <c r="B8" s="49"/>
      <c r="C8" s="50"/>
      <c r="D8" s="49"/>
      <c r="E8" s="49"/>
      <c r="F8" s="49"/>
      <c r="G8" s="49"/>
      <c r="H8" s="49"/>
    </row>
    <row r="9" spans="1:8" ht="12.75">
      <c r="A9" s="42"/>
      <c r="B9" s="42"/>
      <c r="C9" s="43"/>
      <c r="D9" s="42"/>
      <c r="E9" s="43"/>
      <c r="F9" s="42"/>
      <c r="G9" s="42"/>
      <c r="H9" s="51"/>
    </row>
    <row r="10" spans="1:8" ht="12.75">
      <c r="A10" s="44">
        <v>1</v>
      </c>
      <c r="B10" s="48" t="s">
        <v>75</v>
      </c>
      <c r="C10" s="47" t="s">
        <v>76</v>
      </c>
      <c r="D10" s="44" t="s">
        <v>77</v>
      </c>
      <c r="E10" s="52">
        <v>24</v>
      </c>
      <c r="F10" s="53">
        <v>4.8</v>
      </c>
      <c r="G10" s="53">
        <f>+E10-F10</f>
        <v>19.2</v>
      </c>
      <c r="H10" s="54"/>
    </row>
    <row r="11" spans="1:7" ht="12.75">
      <c r="A11" s="48"/>
      <c r="B11" s="48"/>
      <c r="D11" s="48"/>
      <c r="E11" s="55"/>
      <c r="F11" s="56"/>
      <c r="G11" s="56"/>
    </row>
    <row r="12" spans="1:8" ht="12.75">
      <c r="A12" s="44"/>
      <c r="B12" s="48"/>
      <c r="C12" s="57" t="s">
        <v>78</v>
      </c>
      <c r="D12" s="58"/>
      <c r="E12" s="59">
        <f>SUM(E10:E11)</f>
        <v>24</v>
      </c>
      <c r="F12" s="60">
        <f>SUM(F10:F11)</f>
        <v>4.8</v>
      </c>
      <c r="G12" s="60">
        <f>SUM(G10:G11)</f>
        <v>19.2</v>
      </c>
      <c r="H12" s="54"/>
    </row>
    <row r="13" spans="1:8" ht="13.5" thickBot="1">
      <c r="A13" s="61"/>
      <c r="B13" s="49"/>
      <c r="C13" s="62"/>
      <c r="D13" s="61"/>
      <c r="E13" s="63"/>
      <c r="F13" s="64"/>
      <c r="G13" s="64"/>
      <c r="H13" s="65"/>
    </row>
    <row r="14" spans="1:8" ht="12.75">
      <c r="A14" s="42"/>
      <c r="B14" s="51"/>
      <c r="C14" s="66"/>
      <c r="D14" s="67"/>
      <c r="E14" s="68"/>
      <c r="F14" s="69"/>
      <c r="G14" s="69"/>
      <c r="H14" s="70"/>
    </row>
    <row r="15" spans="1:8" ht="12.75">
      <c r="A15" s="48"/>
      <c r="B15" s="71" t="s">
        <v>11</v>
      </c>
      <c r="C15" s="72"/>
      <c r="D15" s="47"/>
      <c r="E15" s="73">
        <f>E12</f>
        <v>24</v>
      </c>
      <c r="F15" s="74">
        <f>+F12</f>
        <v>4.8</v>
      </c>
      <c r="G15" s="75">
        <f>+E15-F15</f>
        <v>19.2</v>
      </c>
      <c r="H15" s="54"/>
    </row>
    <row r="16" spans="1:8" ht="13.5" thickBot="1">
      <c r="A16" s="49"/>
      <c r="B16" s="76"/>
      <c r="C16" s="77"/>
      <c r="D16" s="78"/>
      <c r="E16" s="61"/>
      <c r="F16" s="79"/>
      <c r="G16" s="79"/>
      <c r="H16" s="79"/>
    </row>
    <row r="19" spans="1:7" ht="63.75" customHeight="1">
      <c r="A19" s="80" t="s">
        <v>79</v>
      </c>
      <c r="B19" s="80" t="s">
        <v>80</v>
      </c>
      <c r="C19" s="80" t="s">
        <v>81</v>
      </c>
      <c r="D19" s="80" t="s">
        <v>82</v>
      </c>
      <c r="E19" s="81" t="s">
        <v>83</v>
      </c>
      <c r="F19" s="80" t="s">
        <v>84</v>
      </c>
      <c r="G19" s="82"/>
    </row>
    <row r="20" spans="1:7" ht="15">
      <c r="A20" s="83">
        <v>1</v>
      </c>
      <c r="B20" s="84">
        <v>0</v>
      </c>
      <c r="C20" s="84">
        <v>0</v>
      </c>
      <c r="D20" s="84">
        <v>0</v>
      </c>
      <c r="E20" s="84">
        <v>0</v>
      </c>
      <c r="F20" s="84">
        <f>+B20+C20-D20</f>
        <v>0</v>
      </c>
      <c r="G20" s="85"/>
    </row>
    <row r="23" spans="1:5" ht="90">
      <c r="A23" s="80" t="s">
        <v>79</v>
      </c>
      <c r="B23" s="80" t="s">
        <v>85</v>
      </c>
      <c r="C23" s="80" t="s">
        <v>86</v>
      </c>
      <c r="D23" s="80" t="s">
        <v>87</v>
      </c>
      <c r="E23" s="80" t="s">
        <v>88</v>
      </c>
    </row>
    <row r="24" spans="1:5" ht="15">
      <c r="A24" s="86">
        <v>1</v>
      </c>
      <c r="B24" s="87">
        <v>0</v>
      </c>
      <c r="C24" s="87">
        <f>+D20+E20</f>
        <v>0</v>
      </c>
      <c r="D24" s="87">
        <v>4800</v>
      </c>
      <c r="E24" s="87">
        <f>+B24+C24-D24</f>
        <v>-4800</v>
      </c>
    </row>
    <row r="25" spans="1:5" ht="12.75">
      <c r="A25" s="30"/>
      <c r="B25" s="30"/>
      <c r="C25" s="52"/>
      <c r="D25" s="52"/>
      <c r="E25" s="47"/>
    </row>
  </sheetData>
  <sheetProtection/>
  <mergeCells count="2">
    <mergeCell ref="A1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2011-03-25T07:27:36Z</dcterms:created>
  <dcterms:modified xsi:type="dcterms:W3CDTF">2013-04-16T12:38:55Z</dcterms:modified>
  <cp:category/>
  <cp:version/>
  <cp:contentType/>
  <cp:contentStatus/>
</cp:coreProperties>
</file>