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<sst xmlns="http://schemas.openxmlformats.org/spreadsheetml/2006/main" count="102" uniqueCount="92">
  <si>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</si>
  <si>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</si>
  <si>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</si>
  <si>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</si>
  <si>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</si>
  <si>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</si>
  <si>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</si>
  <si>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</si>
  <si>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</si>
  <si>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</si>
  <si>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</si>
  <si>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</si>
  <si>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</si>
  <si>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</si>
  <si>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</si>
  <si>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</si>
  <si>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</si>
  <si>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</si>
  <si>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</si>
  <si>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</si>
  <si>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</si>
  <si>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</si>
  <si>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</si>
  <si>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</si>
  <si>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</si>
  <si>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</si>
  <si>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</si>
  <si>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</si>
  <si>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</si>
  <si>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</si>
  <si>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</si>
  <si>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</si>
  <si>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</si>
  <si>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</si>
  <si>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</si>
  <si>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</si>
  <si>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</si>
  <si>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</si>
  <si>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</si>
  <si>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</si>
  <si>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</si>
  <si>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</si>
  <si>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</si>
  <si>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</si>
  <si>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</si>
  <si>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</si>
  <si>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</si>
  <si>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</si>
  <si>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</si>
  <si>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</si>
  <si>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</si>
  <si>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</si>
  <si>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Сосновая, д. 1</t>
  </si>
  <si>
    <t>Всего</t>
  </si>
  <si>
    <t>№ п/п</t>
  </si>
  <si>
    <t>Доля МО Сертолово, руб.</t>
  </si>
  <si>
    <t>Израсходованно, руб.</t>
  </si>
  <si>
    <t>ОАО"ТСК", ОАО "Сертоловский Водоканал", ООО"ЦБИ"</t>
  </si>
  <si>
    <t>ООО "Уют-Сервис", договор управления № Н/2009-84 от 01.05.2009г.</t>
  </si>
  <si>
    <t>ООО "СЗЛК", ООО ИЦ "Ликон", ОАО "ПСК"</t>
  </si>
  <si>
    <t xml:space="preserve"> ООО"Технострой-3"</t>
  </si>
  <si>
    <t>ООО "Сантех сервис"</t>
  </si>
  <si>
    <t>Остаток на 01.01.2011г., тыс.руб. (получено)</t>
  </si>
  <si>
    <t>герметизация швов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</si>
  <si>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</si>
  <si>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</si>
  <si>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1  по ул. Сосновая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</si>
  <si>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</si>
  <si>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</si>
  <si>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</si>
  <si>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</si>
  <si>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 xml:space="preserve">Поступило от ООО "Сантех сервис" за управление и содержание общедомового имущества 30854,46 руб. </t>
  </si>
  <si>
    <t>Общая задолженность по дому  на 01.01.2013г.</t>
  </si>
  <si>
    <t>№ 1 по ул. Сосновая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</si>
  <si>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</si>
  <si>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</si>
  <si>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249,79 </t>
    </r>
    <r>
      <rPr>
        <sz val="10"/>
        <rFont val="Arial Cyr"/>
        <family val="0"/>
      </rPr>
      <t>тыс.рублей, в том числе:</t>
    </r>
  </si>
  <si>
    <t>ремонт отмостки, входов в подъезд, площадки у пожарного выхода - 162,65 т.р.</t>
  </si>
  <si>
    <t>ремонт покрытия козырьков, кровли - 15,12 т.р.</t>
  </si>
  <si>
    <t>очистка кровли от снега - 22,36 т.р.</t>
  </si>
  <si>
    <t>аварийное обслуживание - 5,51 т.р.</t>
  </si>
  <si>
    <t>ремонт ЦО - 2,88 т.р.</t>
  </si>
  <si>
    <t>замеры сопротивления изоляции - 37,45 т.р.</t>
  </si>
  <si>
    <t>ремонт электроснабжения - 2,57 т.р.</t>
  </si>
  <si>
    <t>покраска дверей - 1,25 т.р.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</si>
  <si>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ул. Сосновая, д. 1</t>
  </si>
  <si>
    <t>69 м.п.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</si>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</sst>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5" fillId="0" borderId="0" xfId="52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7" fillId="0" borderId="25" xfId="0" applyFont="1" applyBorder="1" applyAlignment="1">
      <alignment/>
    </xf>
    <xf numFmtId="2" fontId="17" fillId="0" borderId="21" xfId="0" applyNumberFormat="1" applyFont="1" applyBorder="1" applyAlignment="1">
      <alignment horizontal="center"/>
    </xf>
    <xf numFmtId="2" fontId="17" fillId="0" borderId="25" xfId="61" applyNumberFormat="1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30" xfId="0" applyFont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0" xfId="0" applyFont="1" applyBorder="1" applyAlignment="1">
      <alignment/>
    </xf>
    <xf numFmtId="4" fontId="18" fillId="0" borderId="3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30" xfId="0" applyBorder="1" applyAlignment="1">
      <alignment/>
    </xf>
    <xf numFmtId="4" fontId="18" fillId="0" borderId="3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8" fillId="0" borderId="15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right" vertical="top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2" fontId="43" fillId="0" borderId="30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5" fillId="0" borderId="0" xfId="52" applyFont="1">
      <alignment/>
      <protection/>
    </xf>
    <xf numFmtId="0" fontId="35" fillId="0" borderId="0" xfId="52" applyFont="1" applyFill="1">
      <alignment/>
      <protection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C32" sqref="C32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1" customWidth="1"/>
    <col min="4" max="4" width="14.375" style="31" customWidth="1"/>
    <col min="5" max="5" width="11.875" style="31" customWidth="1"/>
    <col min="6" max="6" width="13.25390625" style="31" customWidth="1"/>
    <col min="7" max="7" width="11.875" style="31" customWidth="1"/>
    <col min="8" max="8" width="14.375" style="31" customWidth="1"/>
    <col min="9" max="9" width="33.375" style="31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5" t="s">
        <v>1</v>
      </c>
      <c r="D5" s="95"/>
      <c r="E5" s="95"/>
      <c r="F5" s="95"/>
      <c r="G5" s="95"/>
      <c r="H5" s="95"/>
      <c r="I5" s="95"/>
    </row>
    <row r="6" spans="3:9" ht="12.75">
      <c r="C6" s="96" t="s">
        <v>2</v>
      </c>
      <c r="D6" s="96"/>
      <c r="E6" s="96"/>
      <c r="F6" s="96"/>
      <c r="G6" s="96"/>
      <c r="H6" s="96"/>
      <c r="I6" s="96"/>
    </row>
    <row r="7" spans="3:9" ht="12.75">
      <c r="C7" s="96" t="s">
        <v>66</v>
      </c>
      <c r="D7" s="96"/>
      <c r="E7" s="96"/>
      <c r="F7" s="96"/>
      <c r="G7" s="96"/>
      <c r="H7" s="96"/>
      <c r="I7" s="96"/>
    </row>
    <row r="8" spans="3:9" ht="6" customHeight="1" thickBot="1">
      <c r="C8" s="97"/>
      <c r="D8" s="97"/>
      <c r="E8" s="97"/>
      <c r="F8" s="97"/>
      <c r="G8" s="97"/>
      <c r="H8" s="97"/>
      <c r="I8" s="97"/>
    </row>
    <row r="9" spans="3:9" ht="50.25" customHeight="1" thickBot="1">
      <c r="C9" s="9" t="s">
        <v>3</v>
      </c>
      <c r="D9" s="10" t="s">
        <v>67</v>
      </c>
      <c r="E9" s="11" t="s">
        <v>68</v>
      </c>
      <c r="F9" s="11" t="s">
        <v>69</v>
      </c>
      <c r="G9" s="11" t="s">
        <v>4</v>
      </c>
      <c r="H9" s="11" t="s">
        <v>70</v>
      </c>
      <c r="I9" s="10" t="s">
        <v>5</v>
      </c>
    </row>
    <row r="10" spans="3:9" ht="13.5" customHeight="1" thickBot="1">
      <c r="C10" s="98" t="s">
        <v>6</v>
      </c>
      <c r="D10" s="99"/>
      <c r="E10" s="99"/>
      <c r="F10" s="99"/>
      <c r="G10" s="99"/>
      <c r="H10" s="99"/>
      <c r="I10" s="100"/>
    </row>
    <row r="11" spans="3:9" ht="13.5" customHeight="1" thickBot="1">
      <c r="C11" s="12" t="s">
        <v>7</v>
      </c>
      <c r="D11" s="78">
        <v>30508.23999999999</v>
      </c>
      <c r="E11" s="14">
        <f>453579.75+136305.5+665190.24-624.46</f>
        <v>1254451.03</v>
      </c>
      <c r="F11" s="14">
        <f>612590.4+612051.43</f>
        <v>1224641.83</v>
      </c>
      <c r="G11" s="14">
        <v>1396015.05</v>
      </c>
      <c r="H11" s="15">
        <f>+D11+E11-F11</f>
        <v>60317.439999999944</v>
      </c>
      <c r="I11" s="101" t="s">
        <v>57</v>
      </c>
    </row>
    <row r="12" spans="3:9" ht="13.5" customHeight="1" thickBot="1">
      <c r="C12" s="12" t="s">
        <v>8</v>
      </c>
      <c r="D12" s="78">
        <v>9478.58999999991</v>
      </c>
      <c r="E12" s="16">
        <f>119252.13-3262.29+210979.12-5447.04</f>
        <v>321521.92000000004</v>
      </c>
      <c r="F12" s="16">
        <f>124490.57+189459.27</f>
        <v>313949.83999999997</v>
      </c>
      <c r="G12" s="14">
        <v>308517.59</v>
      </c>
      <c r="H12" s="15">
        <f>+D12+E12-F12</f>
        <v>17050.669999999984</v>
      </c>
      <c r="I12" s="102"/>
    </row>
    <row r="13" spans="3:9" ht="13.5" customHeight="1" thickBot="1">
      <c r="C13" s="12" t="s">
        <v>9</v>
      </c>
      <c r="D13" s="78">
        <v>4476.349999999977</v>
      </c>
      <c r="E13" s="16">
        <f>150939.8-4281.19+69129.7-741.85</f>
        <v>215046.46</v>
      </c>
      <c r="F13" s="16">
        <f>136565.13+72169.58</f>
        <v>208734.71000000002</v>
      </c>
      <c r="G13" s="14">
        <f>+E13</f>
        <v>215046.46</v>
      </c>
      <c r="H13" s="15">
        <f>+D13+E13-F13</f>
        <v>10788.099999999948</v>
      </c>
      <c r="I13" s="102"/>
    </row>
    <row r="14" spans="3:9" ht="13.5" customHeight="1" thickBot="1">
      <c r="C14" s="12" t="s">
        <v>10</v>
      </c>
      <c r="D14" s="78">
        <v>2797.920000000013</v>
      </c>
      <c r="E14" s="16">
        <f>50848.41-1433.06+23285.45-258.8+14501.62-376.66+27816.77-784.42</f>
        <v>113599.31</v>
      </c>
      <c r="F14" s="16">
        <f>46013.87+24309.44+24906.29+15248.45</f>
        <v>110478.05</v>
      </c>
      <c r="G14" s="14">
        <f>+E14</f>
        <v>113599.31</v>
      </c>
      <c r="H14" s="15">
        <f>+D14+E14-F14</f>
        <v>5919.180000000008</v>
      </c>
      <c r="I14" s="103"/>
    </row>
    <row r="15" spans="3:9" ht="13.5" customHeight="1" thickBot="1">
      <c r="C15" s="12" t="s">
        <v>11</v>
      </c>
      <c r="D15" s="17">
        <f>SUM(D11:D14)</f>
        <v>47261.09999999989</v>
      </c>
      <c r="E15" s="17">
        <f>SUM(E11:E14)</f>
        <v>1904618.7200000002</v>
      </c>
      <c r="F15" s="17">
        <f>SUM(F11:F14)</f>
        <v>1857804.43</v>
      </c>
      <c r="G15" s="17">
        <f>SUM(G11:G14)</f>
        <v>2033178.4100000001</v>
      </c>
      <c r="H15" s="17">
        <f>SUM(H11:H14)</f>
        <v>94075.38999999988</v>
      </c>
      <c r="I15" s="12"/>
    </row>
    <row r="16" spans="3:9" ht="13.5" customHeight="1" thickBot="1">
      <c r="C16" s="99" t="s">
        <v>12</v>
      </c>
      <c r="D16" s="99"/>
      <c r="E16" s="99"/>
      <c r="F16" s="99"/>
      <c r="G16" s="99"/>
      <c r="H16" s="99"/>
      <c r="I16" s="99"/>
    </row>
    <row r="17" spans="3:9" ht="38.25" customHeight="1" thickBot="1">
      <c r="C17" s="18" t="s">
        <v>3</v>
      </c>
      <c r="D17" s="10" t="s">
        <v>67</v>
      </c>
      <c r="E17" s="11" t="s">
        <v>68</v>
      </c>
      <c r="F17" s="11" t="s">
        <v>69</v>
      </c>
      <c r="G17" s="11" t="s">
        <v>4</v>
      </c>
      <c r="H17" s="11" t="s">
        <v>70</v>
      </c>
      <c r="I17" s="19" t="s">
        <v>13</v>
      </c>
    </row>
    <row r="18" spans="3:9" ht="13.5" customHeight="1" thickBot="1">
      <c r="C18" s="9" t="s">
        <v>14</v>
      </c>
      <c r="D18" s="79">
        <v>18230.899999999907</v>
      </c>
      <c r="E18" s="20">
        <v>652413.88</v>
      </c>
      <c r="F18" s="20">
        <v>637026.78</v>
      </c>
      <c r="G18" s="20">
        <f>+E18</f>
        <v>652413.88</v>
      </c>
      <c r="H18" s="20">
        <f aca="true" t="shared" si="0" ref="H18:H24">+D18+E18-F18</f>
        <v>33617.99999999988</v>
      </c>
      <c r="I18" s="104" t="s">
        <v>58</v>
      </c>
    </row>
    <row r="19" spans="3:10" ht="14.25" customHeight="1" thickBot="1">
      <c r="C19" s="12" t="s">
        <v>15</v>
      </c>
      <c r="D19" s="78">
        <v>3044.339999999982</v>
      </c>
      <c r="E19" s="14">
        <v>119914.8</v>
      </c>
      <c r="F19" s="14">
        <v>116212.25</v>
      </c>
      <c r="G19" s="20">
        <v>249786.74</v>
      </c>
      <c r="H19" s="20">
        <f t="shared" si="0"/>
        <v>6746.889999999985</v>
      </c>
      <c r="I19" s="105"/>
      <c r="J19" s="21"/>
    </row>
    <row r="20" spans="3:9" ht="13.5" customHeight="1" thickBot="1">
      <c r="C20" s="18" t="s">
        <v>16</v>
      </c>
      <c r="D20" s="80">
        <v>5491.170000000013</v>
      </c>
      <c r="E20" s="14">
        <v>193188</v>
      </c>
      <c r="F20" s="14">
        <v>188375.92</v>
      </c>
      <c r="G20" s="20">
        <v>69000</v>
      </c>
      <c r="H20" s="20">
        <f t="shared" si="0"/>
        <v>10303.25</v>
      </c>
      <c r="I20" s="22"/>
    </row>
    <row r="21" spans="3:9" ht="12.75" customHeight="1" hidden="1">
      <c r="C21" s="12" t="s">
        <v>17</v>
      </c>
      <c r="D21" s="78">
        <v>0</v>
      </c>
      <c r="E21" s="14"/>
      <c r="F21" s="14"/>
      <c r="G21" s="20">
        <f>+E21</f>
        <v>0</v>
      </c>
      <c r="H21" s="20">
        <f t="shared" si="0"/>
        <v>0</v>
      </c>
      <c r="I21" s="23" t="s">
        <v>59</v>
      </c>
    </row>
    <row r="22" spans="3:9" ht="13.5" customHeight="1" thickBot="1">
      <c r="C22" s="12" t="s">
        <v>18</v>
      </c>
      <c r="D22" s="78">
        <v>3957.670000000013</v>
      </c>
      <c r="E22" s="14">
        <v>143795.12</v>
      </c>
      <c r="F22" s="14">
        <v>140231.12</v>
      </c>
      <c r="G22" s="20">
        <v>103003.29</v>
      </c>
      <c r="H22" s="20">
        <f t="shared" si="0"/>
        <v>7521.670000000013</v>
      </c>
      <c r="I22" s="23" t="s">
        <v>19</v>
      </c>
    </row>
    <row r="23" spans="3:9" ht="13.5" customHeight="1" thickBot="1">
      <c r="C23" s="12" t="s">
        <v>20</v>
      </c>
      <c r="D23" s="78">
        <v>679.1500000000015</v>
      </c>
      <c r="E23" s="16">
        <v>24052.7</v>
      </c>
      <c r="F23" s="16">
        <v>23505.39</v>
      </c>
      <c r="G23" s="20">
        <f>+E23</f>
        <v>24052.7</v>
      </c>
      <c r="H23" s="20">
        <f t="shared" si="0"/>
        <v>1226.4600000000028</v>
      </c>
      <c r="I23" s="13" t="s">
        <v>21</v>
      </c>
    </row>
    <row r="24" spans="3:9" ht="13.5" customHeight="1" thickBot="1">
      <c r="C24" s="18" t="s">
        <v>22</v>
      </c>
      <c r="D24" s="24">
        <v>2557.029999999999</v>
      </c>
      <c r="E24" s="16">
        <v>89250.52</v>
      </c>
      <c r="F24" s="16">
        <v>87090.63</v>
      </c>
      <c r="G24" s="20">
        <f>+E24</f>
        <v>89250.52</v>
      </c>
      <c r="H24" s="20">
        <f t="shared" si="0"/>
        <v>4716.919999999998</v>
      </c>
      <c r="I24" s="23"/>
    </row>
    <row r="25" spans="3:9" ht="13.5" customHeight="1" thickBot="1">
      <c r="C25" s="12" t="s">
        <v>23</v>
      </c>
      <c r="D25" s="24">
        <v>1545.5599999999977</v>
      </c>
      <c r="E25" s="16">
        <v>56121.29</v>
      </c>
      <c r="F25" s="16">
        <v>54733.01</v>
      </c>
      <c r="G25" s="20">
        <f>+E25</f>
        <v>56121.29</v>
      </c>
      <c r="H25" s="20">
        <f>+D25+E25-F25</f>
        <v>2933.8399999999965</v>
      </c>
      <c r="I25" s="13" t="s">
        <v>60</v>
      </c>
    </row>
    <row r="26" spans="3:9" s="25" customFormat="1" ht="13.5" customHeight="1" thickBot="1">
      <c r="C26" s="12" t="s">
        <v>11</v>
      </c>
      <c r="D26" s="17">
        <f>SUM(D18:D25)</f>
        <v>35505.81999999991</v>
      </c>
      <c r="E26" s="17">
        <f>SUM(E18:E25)</f>
        <v>1278736.31</v>
      </c>
      <c r="F26" s="17">
        <f>SUM(F18:F25)</f>
        <v>1247175.0999999999</v>
      </c>
      <c r="G26" s="17">
        <f>SUM(G18:G25)</f>
        <v>1243628.42</v>
      </c>
      <c r="H26" s="17">
        <f>SUM(H18:H25)</f>
        <v>67067.02999999988</v>
      </c>
      <c r="I26" s="22"/>
    </row>
    <row r="27" spans="3:9" ht="13.5" customHeight="1" thickBot="1">
      <c r="C27" s="106" t="s">
        <v>24</v>
      </c>
      <c r="D27" s="106"/>
      <c r="E27" s="106"/>
      <c r="F27" s="106"/>
      <c r="G27" s="106"/>
      <c r="H27" s="106"/>
      <c r="I27" s="106"/>
    </row>
    <row r="28" spans="3:9" ht="27" customHeight="1" thickBot="1">
      <c r="C28" s="27" t="s">
        <v>25</v>
      </c>
      <c r="D28" s="92" t="s">
        <v>26</v>
      </c>
      <c r="E28" s="93"/>
      <c r="F28" s="93"/>
      <c r="G28" s="93"/>
      <c r="H28" s="94"/>
      <c r="I28" s="26" t="s">
        <v>27</v>
      </c>
    </row>
    <row r="29" spans="3:9" ht="26.25" customHeight="1" thickBot="1">
      <c r="C29" s="27" t="s">
        <v>61</v>
      </c>
      <c r="D29" s="92" t="s">
        <v>71</v>
      </c>
      <c r="E29" s="93"/>
      <c r="F29" s="93"/>
      <c r="G29" s="93"/>
      <c r="H29" s="94"/>
      <c r="I29" s="28" t="s">
        <v>61</v>
      </c>
    </row>
    <row r="30" spans="3:8" ht="21" customHeight="1">
      <c r="C30" s="29" t="s">
        <v>72</v>
      </c>
      <c r="D30" s="29"/>
      <c r="E30" s="29"/>
      <c r="F30" s="29"/>
      <c r="G30" s="29"/>
      <c r="H30" s="30">
        <f>+H15+H26</f>
        <v>161142.41999999975</v>
      </c>
    </row>
    <row r="31" spans="3:4" ht="15">
      <c r="C31" s="88"/>
      <c r="D31" s="88"/>
    </row>
    <row r="32" ht="12.75" customHeight="1">
      <c r="C32" s="89"/>
    </row>
  </sheetData>
  <sheetProtection/>
  <mergeCells count="11">
    <mergeCell ref="I18:I19"/>
    <mergeCell ref="C27:I27"/>
    <mergeCell ref="D28:H28"/>
    <mergeCell ref="D29:H29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00390625" style="0" customWidth="1"/>
  </cols>
  <sheetData>
    <row r="1" spans="1:9" ht="12.75">
      <c r="A1" s="107" t="s">
        <v>28</v>
      </c>
      <c r="B1" s="107"/>
      <c r="C1" s="107"/>
      <c r="D1" s="107"/>
      <c r="E1" s="107"/>
      <c r="F1" s="107"/>
      <c r="G1" s="107"/>
      <c r="H1" s="107"/>
      <c r="I1" s="107"/>
    </row>
    <row r="2" spans="1:9" ht="12.75">
      <c r="A2" s="107" t="s">
        <v>29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08" t="s">
        <v>73</v>
      </c>
      <c r="B3" s="108"/>
      <c r="C3" s="108"/>
      <c r="D3" s="108"/>
      <c r="E3" s="108"/>
      <c r="F3" s="108"/>
      <c r="G3" s="108"/>
      <c r="H3" s="108"/>
      <c r="I3" s="108"/>
    </row>
    <row r="4" spans="1:9" ht="51">
      <c r="A4" s="81" t="s">
        <v>30</v>
      </c>
      <c r="B4" s="81" t="s">
        <v>74</v>
      </c>
      <c r="C4" s="82" t="s">
        <v>62</v>
      </c>
      <c r="D4" s="82" t="s">
        <v>31</v>
      </c>
      <c r="E4" s="82" t="s">
        <v>32</v>
      </c>
      <c r="F4" s="82" t="s">
        <v>33</v>
      </c>
      <c r="G4" s="82" t="s">
        <v>34</v>
      </c>
      <c r="H4" s="81" t="s">
        <v>75</v>
      </c>
      <c r="I4" s="81" t="s">
        <v>35</v>
      </c>
    </row>
    <row r="5" spans="1:9" ht="15">
      <c r="A5" s="83" t="s">
        <v>36</v>
      </c>
      <c r="B5" s="84">
        <v>88.59313999999999</v>
      </c>
      <c r="C5" s="84">
        <v>-17.31236</v>
      </c>
      <c r="D5" s="84">
        <v>119.9148</v>
      </c>
      <c r="E5" s="84">
        <v>116.21225</v>
      </c>
      <c r="F5" s="84">
        <f>2.16+37.38726</f>
        <v>39.547259999999994</v>
      </c>
      <c r="G5" s="84">
        <v>249.78674</v>
      </c>
      <c r="H5" s="84">
        <v>6.74689</v>
      </c>
      <c r="I5" s="84">
        <f>B5+D5+F5-G5</f>
        <v>-1.7315400000000238</v>
      </c>
    </row>
    <row r="7" ht="15">
      <c r="A7" t="s">
        <v>76</v>
      </c>
    </row>
    <row r="8" ht="15">
      <c r="A8" s="90" t="s">
        <v>77</v>
      </c>
    </row>
    <row r="9" ht="15">
      <c r="A9" s="90" t="s">
        <v>78</v>
      </c>
    </row>
    <row r="10" ht="15">
      <c r="A10" s="90" t="s">
        <v>79</v>
      </c>
    </row>
    <row r="11" ht="15">
      <c r="A11" s="90" t="s">
        <v>80</v>
      </c>
    </row>
    <row r="12" ht="15">
      <c r="A12" s="90" t="s">
        <v>81</v>
      </c>
    </row>
    <row r="13" ht="12.75">
      <c r="A13" t="s">
        <v>82</v>
      </c>
    </row>
    <row r="14" ht="15">
      <c r="A14" s="90" t="s">
        <v>83</v>
      </c>
    </row>
    <row r="15" ht="15">
      <c r="A15" s="91" t="s">
        <v>84</v>
      </c>
    </row>
    <row r="17" ht="15">
      <c r="A17" s="32"/>
    </row>
    <row r="18" ht="15">
      <c r="A18" s="32"/>
    </row>
    <row r="19" ht="15">
      <c r="A19" s="32"/>
    </row>
    <row r="20" ht="15">
      <c r="A20" s="32"/>
    </row>
    <row r="21" ht="15">
      <c r="A21" s="32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109" t="s">
        <v>85</v>
      </c>
      <c r="B1" s="109"/>
      <c r="C1" s="109"/>
      <c r="D1" s="109"/>
      <c r="E1" s="109"/>
      <c r="F1" s="109"/>
      <c r="G1" s="109"/>
    </row>
    <row r="2" spans="1:7" ht="29.25" customHeight="1" thickBot="1">
      <c r="A2" s="109"/>
      <c r="B2" s="109"/>
      <c r="C2" s="109"/>
      <c r="D2" s="109"/>
      <c r="E2" s="109"/>
      <c r="F2" s="109"/>
      <c r="G2" s="109"/>
    </row>
    <row r="3" spans="1:7" ht="13.5" thickBot="1">
      <c r="A3" s="33"/>
      <c r="B3" s="34"/>
      <c r="C3" s="35"/>
      <c r="D3" s="34"/>
      <c r="E3" s="34"/>
      <c r="F3" s="110" t="s">
        <v>37</v>
      </c>
      <c r="G3" s="111"/>
    </row>
    <row r="4" spans="1:7" ht="12.75">
      <c r="A4" s="36" t="s">
        <v>38</v>
      </c>
      <c r="B4" s="37" t="s">
        <v>39</v>
      </c>
      <c r="C4" s="36" t="s">
        <v>40</v>
      </c>
      <c r="D4" s="37" t="s">
        <v>41</v>
      </c>
      <c r="E4" s="38" t="s">
        <v>42</v>
      </c>
      <c r="F4" s="38"/>
      <c r="G4" s="38"/>
    </row>
    <row r="5" spans="1:7" ht="12.75">
      <c r="A5" s="36" t="s">
        <v>43</v>
      </c>
      <c r="B5" s="37"/>
      <c r="C5" s="39"/>
      <c r="D5" s="37" t="s">
        <v>44</v>
      </c>
      <c r="E5" s="37" t="s">
        <v>45</v>
      </c>
      <c r="F5" s="37" t="s">
        <v>46</v>
      </c>
      <c r="G5" s="37" t="s">
        <v>47</v>
      </c>
    </row>
    <row r="6" spans="1:7" ht="12.75">
      <c r="A6" s="36"/>
      <c r="B6" s="37"/>
      <c r="C6" s="39"/>
      <c r="D6" s="37" t="s">
        <v>48</v>
      </c>
      <c r="E6" s="37"/>
      <c r="F6" s="37" t="s">
        <v>49</v>
      </c>
      <c r="G6" s="37" t="s">
        <v>50</v>
      </c>
    </row>
    <row r="7" spans="1:7" ht="12.75">
      <c r="A7" s="40"/>
      <c r="B7" s="41"/>
      <c r="C7" s="42"/>
      <c r="D7" s="41"/>
      <c r="E7" s="41"/>
      <c r="F7" s="41"/>
      <c r="G7" s="37" t="s">
        <v>51</v>
      </c>
    </row>
    <row r="8" spans="1:7" ht="13.5" thickBot="1">
      <c r="A8" s="43"/>
      <c r="B8" s="44"/>
      <c r="C8" s="45"/>
      <c r="D8" s="44"/>
      <c r="E8" s="44"/>
      <c r="F8" s="44"/>
      <c r="G8" s="44"/>
    </row>
    <row r="9" spans="1:7" ht="12.75">
      <c r="A9" s="34"/>
      <c r="B9" s="46"/>
      <c r="C9" s="35"/>
      <c r="D9" s="34"/>
      <c r="E9" s="34"/>
      <c r="F9" s="34"/>
      <c r="G9" s="46"/>
    </row>
    <row r="10" spans="1:7" ht="12.75">
      <c r="A10" s="37">
        <v>1</v>
      </c>
      <c r="B10" s="47" t="s">
        <v>52</v>
      </c>
      <c r="C10" s="36" t="s">
        <v>63</v>
      </c>
      <c r="D10" s="37" t="s">
        <v>86</v>
      </c>
      <c r="E10" s="48">
        <v>69</v>
      </c>
      <c r="F10" s="48">
        <v>69</v>
      </c>
      <c r="G10" s="49">
        <f>+E10-F10</f>
        <v>0</v>
      </c>
    </row>
    <row r="11" spans="1:7" ht="12.75">
      <c r="A11" s="37"/>
      <c r="B11" s="47"/>
      <c r="C11" s="36"/>
      <c r="D11" s="37"/>
      <c r="E11" s="48"/>
      <c r="F11" s="48"/>
      <c r="G11" s="49"/>
    </row>
    <row r="12" spans="1:7" ht="12.75">
      <c r="A12" s="37"/>
      <c r="B12" s="47"/>
      <c r="C12" s="50" t="s">
        <v>53</v>
      </c>
      <c r="D12" s="51"/>
      <c r="E12" s="52">
        <f>SUM(E10:E11)</f>
        <v>69</v>
      </c>
      <c r="F12" s="52">
        <f>SUM(F10:F11)</f>
        <v>69</v>
      </c>
      <c r="G12" s="52">
        <f>SUM(G10:G11)</f>
        <v>0</v>
      </c>
    </row>
    <row r="13" spans="1:7" ht="13.5" thickBot="1">
      <c r="A13" s="53"/>
      <c r="B13" s="54"/>
      <c r="C13" s="55"/>
      <c r="D13" s="56"/>
      <c r="E13" s="57"/>
      <c r="F13" s="57"/>
      <c r="G13" s="58"/>
    </row>
    <row r="14" spans="1:7" ht="12.75">
      <c r="A14" s="34"/>
      <c r="B14" s="46"/>
      <c r="C14" s="85"/>
      <c r="D14" s="59"/>
      <c r="E14" s="60"/>
      <c r="F14" s="61"/>
      <c r="G14" s="61"/>
    </row>
    <row r="15" spans="1:7" ht="12.75">
      <c r="A15" s="41"/>
      <c r="B15" s="62" t="s">
        <v>11</v>
      </c>
      <c r="C15" s="86"/>
      <c r="D15" s="39"/>
      <c r="E15" s="63">
        <f>E12</f>
        <v>69</v>
      </c>
      <c r="F15" s="64">
        <f>+F12</f>
        <v>69</v>
      </c>
      <c r="G15" s="65">
        <f>+E15-F15</f>
        <v>0</v>
      </c>
    </row>
    <row r="16" spans="1:7" ht="13.5" thickBot="1">
      <c r="A16" s="44"/>
      <c r="B16" s="66"/>
      <c r="C16" s="87"/>
      <c r="D16" s="67"/>
      <c r="E16" s="56"/>
      <c r="F16" s="68"/>
      <c r="G16" s="68"/>
    </row>
    <row r="18" spans="1:7" ht="63.75" customHeight="1">
      <c r="A18" s="69" t="s">
        <v>54</v>
      </c>
      <c r="B18" s="69" t="s">
        <v>64</v>
      </c>
      <c r="C18" s="69" t="s">
        <v>87</v>
      </c>
      <c r="D18" s="69" t="s">
        <v>88</v>
      </c>
      <c r="E18" s="70" t="s">
        <v>55</v>
      </c>
      <c r="F18" s="69" t="s">
        <v>89</v>
      </c>
      <c r="G18" s="71"/>
    </row>
    <row r="19" spans="1:7" ht="15">
      <c r="A19" s="72">
        <v>1</v>
      </c>
      <c r="B19" s="73">
        <v>5491.170000000013</v>
      </c>
      <c r="C19" s="73">
        <v>193188</v>
      </c>
      <c r="D19" s="73">
        <v>188375.92</v>
      </c>
      <c r="E19" s="73">
        <v>18304.92</v>
      </c>
      <c r="F19" s="73">
        <f>+B19+C19-D19</f>
        <v>10303.25</v>
      </c>
      <c r="G19" s="74"/>
    </row>
    <row r="21" spans="1:5" ht="90">
      <c r="A21" s="69" t="s">
        <v>54</v>
      </c>
      <c r="B21" s="69" t="s">
        <v>65</v>
      </c>
      <c r="C21" s="69" t="s">
        <v>90</v>
      </c>
      <c r="D21" s="69" t="s">
        <v>56</v>
      </c>
      <c r="E21" s="69" t="s">
        <v>91</v>
      </c>
    </row>
    <row r="22" spans="1:5" ht="15">
      <c r="A22" s="75">
        <v>1</v>
      </c>
      <c r="B22" s="76">
        <v>-145742.36</v>
      </c>
      <c r="C22" s="76">
        <f>+D19+E19</f>
        <v>206680.84000000003</v>
      </c>
      <c r="D22" s="76">
        <v>69000</v>
      </c>
      <c r="E22" s="76">
        <f>+B22+C22-D22</f>
        <v>-8061.51999999996</v>
      </c>
    </row>
    <row r="23" spans="1:5" ht="12.75">
      <c r="A23" s="42"/>
      <c r="B23" s="42"/>
      <c r="C23" s="77"/>
      <c r="D23" s="77"/>
      <c r="E23" s="39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cp:lastPrinted>2012-05-05T07:49:17Z</cp:lastPrinted>
  <dcterms:created xsi:type="dcterms:W3CDTF">2011-03-25T07:29:00Z</dcterms:created>
  <dcterms:modified xsi:type="dcterms:W3CDTF">2013-04-16T12:46:04Z</dcterms:modified>
  <cp:category/>
  <cp:version/>
  <cp:contentType/>
  <cp:contentStatus/>
</cp:coreProperties>
</file>