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'кап'!$3:$8</definedName>
  </definedNames>
  <calcPr fullCalcOnLoad="1"/>
</workbook>
</file>

<file path=xl/sharedStrings.xml><?xml version="1.0" encoding="utf-8"?>
<sst xmlns="http://schemas.openxmlformats.org/spreadsheetml/2006/main" count="105" uniqueCount="96">
  <si>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</si>
  <si>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</si>
  <si>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</si>
  <si>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  по ул. Молодежная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</si>
  <si>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</si>
  <si>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</si>
  <si>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</si>
  <si>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</si>
  <si>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</si>
  <si>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</si>
  <si>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</si>
  <si>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</si>
  <si>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</si>
  <si>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</si>
  <si>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</si>
  <si>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</si>
  <si>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</si>
  <si>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</si>
  <si>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</si>
  <si>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</si>
  <si>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</si>
  <si>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</si>
  <si>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Н/2008-16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</si>
  <si>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</si>
  <si>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</si>
  <si>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</si>
  <si>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</si>
  <si>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</si>
  <si>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</si>
  <si>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</si>
  <si>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</si>
  <si>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</si>
  <si>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</si>
  <si>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</si>
  <si>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страхование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</si>
  <si>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</si>
  <si>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</si>
  <si>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</si>
  <si>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</si>
  <si>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01.01.2014г.</t>
  </si>
  <si>
    <t>ОТЧЕТ</t>
  </si>
  <si>
    <t>по выполнению плана текущего ремонта жилого дома</t>
  </si>
  <si>
    <t>№1  по ул. Молодежная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</si>
  <si>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</si>
  <si>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</si>
  <si>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</si>
  <si>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</si>
  <si>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</si>
  <si>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</si>
  <si>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</si>
  <si>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</si>
  <si>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</si>
  <si>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</si>
  <si>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65,62 </t>
    </r>
    <r>
      <rPr>
        <sz val="10"/>
        <rFont val="Arial Cyr"/>
        <family val="0"/>
      </rPr>
      <t>тыс.рублей, в том числе:</t>
    </r>
  </si>
  <si>
    <t>ремонт ЦО, ГВС, ХВС - 1,17 т.р.</t>
  </si>
  <si>
    <t>установка метал.двери в подвал - 18,70 т.р.</t>
  </si>
  <si>
    <t>аварийное обслуживание - 9,16 т.р.</t>
  </si>
  <si>
    <t>проверка вентканалов - 1,72 т.р.</t>
  </si>
  <si>
    <t>окраска дверей подъездов и мус.камер - 1,64 т.р.</t>
  </si>
  <si>
    <t>очистка кровли и козырьков от снега - 32,91 т.р.</t>
  </si>
  <si>
    <t>смена ламп - 0,32 т.р.</t>
  </si>
  <si>
    <t>Отчет о реализации программы капитального ремонта жилого фонда ООО "УЮТ-СЕРВИС"  за период с 01 января 2013г. по 31 декабря 2013г.  по адресу г.Сертолово, ул. Молодежная, д. 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</si>
  <si>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</si>
  <si>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</si>
  <si>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</si>
  <si>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</si>
  <si>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</si>
  <si>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</si>
  <si>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</si>
  <si>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</si>
  <si>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</si>
  <si>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</si>
  <si>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</si>
  <si>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</si>
  <si>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</si>
  <si>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</si>
  <si>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</si>
  <si>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</si>
  <si>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ул.Молодежная, д. 1</t>
  </si>
  <si>
    <t>герметизация швов</t>
  </si>
  <si>
    <t>50 м.п.</t>
  </si>
  <si>
    <t>замена стояков гвс и хвс</t>
  </si>
  <si>
    <t>3 шт.</t>
  </si>
  <si>
    <t>замена разводящей магистрали хвс</t>
  </si>
  <si>
    <t>108 м.п.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</si>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</sst>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>
        <color indexed="63"/>
      </right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5" fillId="0" borderId="0" xfId="52">
      <alignment/>
      <protection/>
    </xf>
    <xf numFmtId="0" fontId="35" fillId="0" borderId="17" xfId="52" applyBorder="1" applyAlignment="1">
      <alignment horizontal="center" vertical="center" wrapText="1"/>
      <protection/>
    </xf>
    <xf numFmtId="0" fontId="35" fillId="0" borderId="17" xfId="52" applyFont="1" applyBorder="1" applyAlignment="1">
      <alignment horizontal="center" vertical="center" wrapText="1"/>
      <protection/>
    </xf>
    <xf numFmtId="0" fontId="43" fillId="0" borderId="17" xfId="52" applyFont="1" applyBorder="1" applyAlignment="1">
      <alignment horizontal="center" vertical="center"/>
      <protection/>
    </xf>
    <xf numFmtId="2" fontId="43" fillId="0" borderId="17" xfId="52" applyNumberFormat="1" applyFont="1" applyBorder="1" applyAlignment="1">
      <alignment horizontal="center" vertical="center"/>
      <protection/>
    </xf>
    <xf numFmtId="0" fontId="1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9" fontId="0" fillId="0" borderId="2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0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2" fontId="18" fillId="0" borderId="25" xfId="0" applyNumberFormat="1" applyFont="1" applyBorder="1" applyAlignment="1">
      <alignment horizontal="center"/>
    </xf>
    <xf numFmtId="2" fontId="18" fillId="0" borderId="26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9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18" fillId="0" borderId="24" xfId="0" applyFont="1" applyBorder="1" applyAlignment="1">
      <alignment/>
    </xf>
    <xf numFmtId="0" fontId="0" fillId="0" borderId="21" xfId="0" applyBorder="1" applyAlignment="1">
      <alignment/>
    </xf>
    <xf numFmtId="2" fontId="18" fillId="0" borderId="20" xfId="0" applyNumberFormat="1" applyFont="1" applyBorder="1" applyAlignment="1">
      <alignment horizontal="center"/>
    </xf>
    <xf numFmtId="2" fontId="18" fillId="0" borderId="24" xfId="61" applyNumberFormat="1" applyFont="1" applyBorder="1" applyAlignment="1">
      <alignment horizontal="center"/>
    </xf>
    <xf numFmtId="2" fontId="18" fillId="0" borderId="2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4" fontId="19" fillId="0" borderId="17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9" fillId="0" borderId="17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5" fillId="0" borderId="0" xfId="52" applyAlignment="1">
      <alignment horizontal="center"/>
      <protection/>
    </xf>
    <xf numFmtId="0" fontId="17" fillId="0" borderId="0" xfId="0" applyFont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1"/>
  <sheetViews>
    <sheetView tabSelected="1" zoomScalePageLayoutView="0" workbookViewId="0" topLeftCell="C5">
      <selection activeCell="C32" sqref="A32:IV33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2" customWidth="1"/>
    <col min="4" max="4" width="14.50390625" style="32" customWidth="1"/>
    <col min="5" max="5" width="11.875" style="32" customWidth="1"/>
    <col min="6" max="6" width="13.375" style="32" customWidth="1"/>
    <col min="7" max="7" width="11.875" style="32" customWidth="1"/>
    <col min="8" max="8" width="14.50390625" style="32" customWidth="1"/>
    <col min="9" max="9" width="33.50390625" style="32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94" t="s">
        <v>1</v>
      </c>
      <c r="D5" s="94"/>
      <c r="E5" s="94"/>
      <c r="F5" s="94"/>
      <c r="G5" s="94"/>
      <c r="H5" s="94"/>
      <c r="I5" s="94"/>
    </row>
    <row r="6" spans="3:9" ht="12.75">
      <c r="C6" s="95" t="s">
        <v>2</v>
      </c>
      <c r="D6" s="95"/>
      <c r="E6" s="95"/>
      <c r="F6" s="95"/>
      <c r="G6" s="95"/>
      <c r="H6" s="95"/>
      <c r="I6" s="95"/>
    </row>
    <row r="7" spans="3:9" ht="12.75">
      <c r="C7" s="95" t="s">
        <v>3</v>
      </c>
      <c r="D7" s="95"/>
      <c r="E7" s="95"/>
      <c r="F7" s="95"/>
      <c r="G7" s="95"/>
      <c r="H7" s="95"/>
      <c r="I7" s="95"/>
    </row>
    <row r="8" spans="3:9" ht="6" customHeight="1" thickBot="1">
      <c r="C8" s="96"/>
      <c r="D8" s="96"/>
      <c r="E8" s="96"/>
      <c r="F8" s="96"/>
      <c r="G8" s="96"/>
      <c r="H8" s="96"/>
      <c r="I8" s="96"/>
    </row>
    <row r="9" spans="3:9" ht="37.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97" t="s">
        <v>11</v>
      </c>
      <c r="D10" s="87"/>
      <c r="E10" s="87"/>
      <c r="F10" s="87"/>
      <c r="G10" s="87"/>
      <c r="H10" s="87"/>
      <c r="I10" s="98"/>
    </row>
    <row r="11" spans="3:9" ht="13.5" customHeight="1" thickBot="1">
      <c r="C11" s="12" t="s">
        <v>12</v>
      </c>
      <c r="D11" s="13">
        <v>98920.29000000004</v>
      </c>
      <c r="E11" s="14">
        <v>1580783.6800000002</v>
      </c>
      <c r="F11" s="14">
        <v>1498898.9100000001</v>
      </c>
      <c r="G11" s="14">
        <v>1312092.16234</v>
      </c>
      <c r="H11" s="14">
        <f>+D11+E11-F11</f>
        <v>180805.06000000006</v>
      </c>
      <c r="I11" s="99" t="s">
        <v>13</v>
      </c>
    </row>
    <row r="12" spans="3:9" ht="13.5" customHeight="1" thickBot="1">
      <c r="C12" s="12" t="s">
        <v>14</v>
      </c>
      <c r="D12" s="13">
        <v>29508.570000000065</v>
      </c>
      <c r="E12" s="15">
        <v>316156.24</v>
      </c>
      <c r="F12" s="15">
        <v>290812.11</v>
      </c>
      <c r="G12" s="14">
        <v>633585.28794</v>
      </c>
      <c r="H12" s="14">
        <f>+D12+E12-F12</f>
        <v>54852.70000000007</v>
      </c>
      <c r="I12" s="100"/>
    </row>
    <row r="13" spans="3:9" ht="13.5" customHeight="1" thickBot="1">
      <c r="C13" s="12" t="s">
        <v>15</v>
      </c>
      <c r="D13" s="13">
        <v>19054.20000000007</v>
      </c>
      <c r="E13" s="15">
        <v>223371.37</v>
      </c>
      <c r="F13" s="15">
        <v>208631.63</v>
      </c>
      <c r="G13" s="14">
        <v>228494.08</v>
      </c>
      <c r="H13" s="14">
        <f>+D13+E13-F13</f>
        <v>33793.94000000006</v>
      </c>
      <c r="I13" s="100"/>
    </row>
    <row r="14" spans="3:9" ht="13.5" customHeight="1" thickBot="1">
      <c r="C14" s="12" t="s">
        <v>16</v>
      </c>
      <c r="D14" s="13">
        <v>10292.199999999997</v>
      </c>
      <c r="E14" s="15">
        <v>119224.87999999999</v>
      </c>
      <c r="F14" s="15">
        <v>110650.58000000002</v>
      </c>
      <c r="G14" s="14">
        <f>+E14</f>
        <v>119224.87999999999</v>
      </c>
      <c r="H14" s="14">
        <f>+D14+E14-F14</f>
        <v>18866.49999999997</v>
      </c>
      <c r="I14" s="100"/>
    </row>
    <row r="15" spans="3:9" ht="13.5" customHeight="1" thickBot="1">
      <c r="C15" s="12" t="s">
        <v>17</v>
      </c>
      <c r="D15" s="13">
        <v>0</v>
      </c>
      <c r="E15" s="15">
        <v>36212.32</v>
      </c>
      <c r="F15" s="15">
        <v>37794.62</v>
      </c>
      <c r="G15" s="14">
        <f>+E15+8199.39</f>
        <v>44411.71</v>
      </c>
      <c r="H15" s="14">
        <f>+D15+E15-F15</f>
        <v>-1582.300000000003</v>
      </c>
      <c r="I15" s="101"/>
    </row>
    <row r="16" spans="3:9" ht="13.5" customHeight="1" thickBot="1">
      <c r="C16" s="12" t="s">
        <v>18</v>
      </c>
      <c r="D16" s="16">
        <f>SUM(D11:D15)</f>
        <v>157775.26000000018</v>
      </c>
      <c r="E16" s="16">
        <f>SUM(E11:E15)</f>
        <v>2275748.4899999998</v>
      </c>
      <c r="F16" s="16">
        <f>SUM(F11:F15)</f>
        <v>2146787.85</v>
      </c>
      <c r="G16" s="16">
        <f>SUM(G11:G15)</f>
        <v>2337808.12028</v>
      </c>
      <c r="H16" s="16">
        <f>SUM(H11:H15)</f>
        <v>286735.9000000002</v>
      </c>
      <c r="I16" s="17"/>
    </row>
    <row r="17" spans="3:9" ht="13.5" customHeight="1" thickBot="1">
      <c r="C17" s="87" t="s">
        <v>19</v>
      </c>
      <c r="D17" s="87"/>
      <c r="E17" s="87"/>
      <c r="F17" s="87"/>
      <c r="G17" s="87"/>
      <c r="H17" s="87"/>
      <c r="I17" s="87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46561.65000000002</v>
      </c>
      <c r="E19" s="21">
        <v>675893.16</v>
      </c>
      <c r="F19" s="21">
        <v>646216.74</v>
      </c>
      <c r="G19" s="21">
        <f>+E19</f>
        <v>675893.16</v>
      </c>
      <c r="H19" s="21">
        <f>+D19+E19-F19</f>
        <v>76238.07000000007</v>
      </c>
      <c r="I19" s="88" t="s">
        <v>22</v>
      </c>
    </row>
    <row r="20" spans="3:9" ht="14.25" customHeight="1" thickBot="1">
      <c r="C20" s="12" t="s">
        <v>23</v>
      </c>
      <c r="D20" s="13">
        <v>9258.230000000025</v>
      </c>
      <c r="E20" s="14">
        <v>139752.36</v>
      </c>
      <c r="F20" s="14">
        <v>133624.87</v>
      </c>
      <c r="G20" s="21">
        <v>65619.58525203155</v>
      </c>
      <c r="H20" s="21">
        <f aca="true" t="shared" si="0" ref="H20:H27">+D20+E20-F20</f>
        <v>15385.72000000003</v>
      </c>
      <c r="I20" s="89"/>
    </row>
    <row r="21" spans="3:9" ht="13.5" customHeight="1" thickBot="1">
      <c r="C21" s="18" t="s">
        <v>24</v>
      </c>
      <c r="D21" s="22">
        <v>10755.190000000031</v>
      </c>
      <c r="E21" s="14">
        <v>206017.56</v>
      </c>
      <c r="F21" s="14">
        <v>201067.57</v>
      </c>
      <c r="G21" s="21">
        <v>128615</v>
      </c>
      <c r="H21" s="21">
        <f t="shared" si="0"/>
        <v>15705.180000000022</v>
      </c>
      <c r="I21" s="23"/>
    </row>
    <row r="22" spans="3:9" ht="12.75" customHeight="1" hidden="1">
      <c r="C22" s="12" t="s">
        <v>25</v>
      </c>
      <c r="D22" s="13">
        <v>0</v>
      </c>
      <c r="E22" s="14"/>
      <c r="F22" s="14"/>
      <c r="G22" s="21"/>
      <c r="H22" s="21">
        <f t="shared" si="0"/>
        <v>0</v>
      </c>
      <c r="I22" s="23" t="s">
        <v>26</v>
      </c>
    </row>
    <row r="23" spans="3:9" ht="13.5" customHeight="1" thickBot="1">
      <c r="C23" s="12" t="s">
        <v>27</v>
      </c>
      <c r="D23" s="13">
        <v>10419.550000000017</v>
      </c>
      <c r="E23" s="14">
        <v>152034.12</v>
      </c>
      <c r="F23" s="14">
        <v>145379.41</v>
      </c>
      <c r="G23" s="21">
        <v>128980.53757819485</v>
      </c>
      <c r="H23" s="21">
        <f t="shared" si="0"/>
        <v>17074.26000000001</v>
      </c>
      <c r="I23" s="24" t="s">
        <v>28</v>
      </c>
    </row>
    <row r="24" spans="3:9" ht="13.5" customHeight="1" thickBot="1">
      <c r="C24" s="12" t="s">
        <v>29</v>
      </c>
      <c r="D24" s="13">
        <v>586.7999999999993</v>
      </c>
      <c r="E24" s="15">
        <v>8469.84</v>
      </c>
      <c r="F24" s="15">
        <v>8097.73</v>
      </c>
      <c r="G24" s="21">
        <f>+E24</f>
        <v>8469.84</v>
      </c>
      <c r="H24" s="21">
        <f t="shared" si="0"/>
        <v>958.9099999999999</v>
      </c>
      <c r="I24" s="24" t="s">
        <v>30</v>
      </c>
    </row>
    <row r="25" spans="3:9" ht="13.5" customHeight="1" thickBot="1">
      <c r="C25" s="18" t="s">
        <v>31</v>
      </c>
      <c r="D25" s="13">
        <v>7831.020000000019</v>
      </c>
      <c r="E25" s="15">
        <v>105990.81999999999</v>
      </c>
      <c r="F25" s="15">
        <v>101155.6</v>
      </c>
      <c r="G25" s="21">
        <f>+E25</f>
        <v>105990.81999999999</v>
      </c>
      <c r="H25" s="21">
        <f t="shared" si="0"/>
        <v>12666.240000000005</v>
      </c>
      <c r="I25" s="23"/>
    </row>
    <row r="26" spans="3:9" ht="13.5" customHeight="1" thickBot="1">
      <c r="C26" s="12" t="s">
        <v>32</v>
      </c>
      <c r="D26" s="25">
        <v>3979.8299999999945</v>
      </c>
      <c r="E26" s="15">
        <v>58018.92</v>
      </c>
      <c r="F26" s="15">
        <v>55481.05</v>
      </c>
      <c r="G26" s="21">
        <f>+E26</f>
        <v>58018.92</v>
      </c>
      <c r="H26" s="21">
        <f t="shared" si="0"/>
        <v>6517.69999999999</v>
      </c>
      <c r="I26" s="24" t="s">
        <v>33</v>
      </c>
    </row>
    <row r="27" spans="3:9" ht="13.5" customHeight="1" thickBot="1">
      <c r="C27" s="12" t="s">
        <v>34</v>
      </c>
      <c r="D27" s="13">
        <v>158.5</v>
      </c>
      <c r="E27" s="15">
        <v>1902</v>
      </c>
      <c r="F27" s="15">
        <v>1902</v>
      </c>
      <c r="G27" s="14">
        <f>E27</f>
        <v>1902</v>
      </c>
      <c r="H27" s="15">
        <f t="shared" si="0"/>
        <v>158.5</v>
      </c>
      <c r="I27" s="24"/>
    </row>
    <row r="28" spans="3:9" s="27" customFormat="1" ht="13.5" customHeight="1" thickBot="1">
      <c r="C28" s="12" t="s">
        <v>18</v>
      </c>
      <c r="D28" s="16">
        <f>SUM(D19:D27)</f>
        <v>89550.7700000001</v>
      </c>
      <c r="E28" s="16">
        <f>SUM(E19:E27)</f>
        <v>1348078.7800000003</v>
      </c>
      <c r="F28" s="16">
        <f>SUM(F19:F27)</f>
        <v>1292924.97</v>
      </c>
      <c r="G28" s="16">
        <f>SUM(G19:G27)</f>
        <v>1173489.8628302263</v>
      </c>
      <c r="H28" s="16">
        <f>SUM(H19:H27)</f>
        <v>144704.5800000001</v>
      </c>
      <c r="I28" s="26"/>
    </row>
    <row r="29" spans="3:9" ht="13.5" customHeight="1" thickBot="1">
      <c r="C29" s="90" t="s">
        <v>35</v>
      </c>
      <c r="D29" s="90"/>
      <c r="E29" s="90"/>
      <c r="F29" s="90"/>
      <c r="G29" s="90"/>
      <c r="H29" s="90"/>
      <c r="I29" s="90"/>
    </row>
    <row r="30" spans="3:9" ht="26.25" customHeight="1" thickBot="1">
      <c r="C30" s="28" t="s">
        <v>36</v>
      </c>
      <c r="D30" s="91" t="s">
        <v>37</v>
      </c>
      <c r="E30" s="92"/>
      <c r="F30" s="92"/>
      <c r="G30" s="92"/>
      <c r="H30" s="93"/>
      <c r="I30" s="29" t="s">
        <v>38</v>
      </c>
    </row>
    <row r="31" spans="3:8" ht="14.25" customHeight="1">
      <c r="C31" s="30" t="s">
        <v>39</v>
      </c>
      <c r="D31" s="30"/>
      <c r="E31" s="30"/>
      <c r="F31" s="30"/>
      <c r="G31" s="30"/>
      <c r="H31" s="31">
        <f>+H16+H28</f>
        <v>431440.48000000033</v>
      </c>
    </row>
    <row r="32" ht="12.75" customHeight="1"/>
  </sheetData>
  <sheetProtection/>
  <mergeCells count="10">
    <mergeCell ref="C17:I17"/>
    <mergeCell ref="I19:I20"/>
    <mergeCell ref="C29:I29"/>
    <mergeCell ref="D30:H30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20" zoomScalePageLayoutView="0" workbookViewId="0" topLeftCell="A1">
      <selection activeCell="E20" sqref="E20"/>
    </sheetView>
  </sheetViews>
  <sheetFormatPr defaultColWidth="9.00390625" defaultRowHeight="12.75"/>
  <cols>
    <col min="1" max="1" width="4.50390625" style="33" customWidth="1"/>
    <col min="2" max="2" width="12.50390625" style="33" customWidth="1"/>
    <col min="3" max="3" width="13.375" style="33" hidden="1" customWidth="1"/>
    <col min="4" max="4" width="12.125" style="33" customWidth="1"/>
    <col min="5" max="5" width="13.50390625" style="33" customWidth="1"/>
    <col min="6" max="6" width="13.375" style="33" customWidth="1"/>
    <col min="7" max="7" width="14.375" style="33" customWidth="1"/>
    <col min="8" max="8" width="15.125" style="33" customWidth="1"/>
    <col min="9" max="9" width="14.375" style="33" customWidth="1"/>
    <col min="10" max="16384" width="8.875" style="33" customWidth="1"/>
  </cols>
  <sheetData>
    <row r="1" spans="1:9" ht="14.25">
      <c r="A1" s="102" t="s">
        <v>40</v>
      </c>
      <c r="B1" s="102"/>
      <c r="C1" s="102"/>
      <c r="D1" s="102"/>
      <c r="E1" s="102"/>
      <c r="F1" s="102"/>
      <c r="G1" s="102"/>
      <c r="H1" s="102"/>
      <c r="I1" s="102"/>
    </row>
    <row r="2" spans="1:9" ht="14.25">
      <c r="A2" s="102" t="s">
        <v>41</v>
      </c>
      <c r="B2" s="102"/>
      <c r="C2" s="102"/>
      <c r="D2" s="102"/>
      <c r="E2" s="102"/>
      <c r="F2" s="102"/>
      <c r="G2" s="102"/>
      <c r="H2" s="102"/>
      <c r="I2" s="102"/>
    </row>
    <row r="3" spans="1:9" ht="14.25">
      <c r="A3" s="102" t="s">
        <v>42</v>
      </c>
      <c r="B3" s="102"/>
      <c r="C3" s="102"/>
      <c r="D3" s="102"/>
      <c r="E3" s="102"/>
      <c r="F3" s="102"/>
      <c r="G3" s="102"/>
      <c r="H3" s="102"/>
      <c r="I3" s="102"/>
    </row>
    <row r="4" spans="1:9" ht="57">
      <c r="A4" s="34" t="s">
        <v>43</v>
      </c>
      <c r="B4" s="34" t="s">
        <v>44</v>
      </c>
      <c r="C4" s="34" t="s">
        <v>45</v>
      </c>
      <c r="D4" s="34" t="s">
        <v>46</v>
      </c>
      <c r="E4" s="34" t="s">
        <v>47</v>
      </c>
      <c r="F4" s="35" t="s">
        <v>48</v>
      </c>
      <c r="G4" s="35" t="s">
        <v>49</v>
      </c>
      <c r="H4" s="34" t="s">
        <v>50</v>
      </c>
      <c r="I4" s="34" t="s">
        <v>51</v>
      </c>
    </row>
    <row r="5" spans="1:9" ht="14.25">
      <c r="A5" s="36" t="s">
        <v>52</v>
      </c>
      <c r="B5" s="37">
        <v>-73.83838000000002</v>
      </c>
      <c r="C5" s="37"/>
      <c r="D5" s="37">
        <v>139.75236</v>
      </c>
      <c r="E5" s="37">
        <v>133.62487</v>
      </c>
      <c r="F5" s="37">
        <v>2.16</v>
      </c>
      <c r="G5" s="37">
        <v>65.61959</v>
      </c>
      <c r="H5" s="37">
        <v>15.38572</v>
      </c>
      <c r="I5" s="37">
        <f>B5+D5+F5-G5</f>
        <v>2.4543899999999894</v>
      </c>
    </row>
    <row r="7" ht="14.25">
      <c r="A7" s="33" t="s">
        <v>53</v>
      </c>
    </row>
    <row r="8" ht="14.25">
      <c r="A8" s="33" t="s">
        <v>54</v>
      </c>
    </row>
    <row r="9" ht="14.25">
      <c r="A9" s="33" t="s">
        <v>55</v>
      </c>
    </row>
    <row r="10" ht="14.25">
      <c r="A10" s="33" t="s">
        <v>56</v>
      </c>
    </row>
    <row r="11" ht="14.25">
      <c r="A11" s="33" t="s">
        <v>57</v>
      </c>
    </row>
    <row r="12" ht="14.25">
      <c r="A12" s="33" t="s">
        <v>58</v>
      </c>
    </row>
    <row r="13" ht="14.25">
      <c r="A13" s="33" t="s">
        <v>59</v>
      </c>
    </row>
    <row r="14" ht="14.25">
      <c r="A14" s="33" t="s">
        <v>60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6" sqref="A26:IV29"/>
    </sheetView>
  </sheetViews>
  <sheetFormatPr defaultColWidth="9.00390625" defaultRowHeight="12.75"/>
  <cols>
    <col min="1" max="1" width="5.50390625" style="0" customWidth="1"/>
    <col min="2" max="2" width="24.625" style="0" customWidth="1"/>
    <col min="3" max="3" width="34.375" style="0" customWidth="1"/>
    <col min="4" max="4" width="19.375" style="0" customWidth="1"/>
    <col min="5" max="5" width="25.50390625" style="0" customWidth="1"/>
    <col min="6" max="6" width="22.875" style="0" customWidth="1"/>
    <col min="7" max="7" width="11.375" style="0" customWidth="1"/>
    <col min="8" max="8" width="20.50390625" style="0" hidden="1" customWidth="1"/>
  </cols>
  <sheetData>
    <row r="1" spans="1:8" ht="30.75" customHeight="1">
      <c r="A1" s="103" t="s">
        <v>61</v>
      </c>
      <c r="B1" s="103"/>
      <c r="C1" s="103"/>
      <c r="D1" s="103"/>
      <c r="E1" s="103"/>
      <c r="F1" s="103"/>
      <c r="G1" s="103"/>
      <c r="H1" s="38"/>
    </row>
    <row r="2" spans="1:7" ht="20.25" customHeight="1" thickBot="1">
      <c r="A2" s="104"/>
      <c r="B2" s="104"/>
      <c r="C2" s="104"/>
      <c r="D2" s="104"/>
      <c r="E2" s="104"/>
      <c r="F2" s="104"/>
      <c r="G2" s="104"/>
    </row>
    <row r="3" spans="1:8" ht="13.5" thickBot="1">
      <c r="A3" s="39"/>
      <c r="B3" s="39"/>
      <c r="C3" s="40"/>
      <c r="D3" s="39"/>
      <c r="E3" s="39"/>
      <c r="F3" s="105" t="s">
        <v>62</v>
      </c>
      <c r="G3" s="106"/>
      <c r="H3" s="39"/>
    </row>
    <row r="4" spans="1:8" ht="12.75">
      <c r="A4" s="41" t="s">
        <v>63</v>
      </c>
      <c r="B4" s="41" t="s">
        <v>64</v>
      </c>
      <c r="C4" s="42" t="s">
        <v>65</v>
      </c>
      <c r="D4" s="41" t="s">
        <v>66</v>
      </c>
      <c r="E4" s="43" t="s">
        <v>67</v>
      </c>
      <c r="F4" s="43"/>
      <c r="G4" s="43"/>
      <c r="H4" s="43" t="s">
        <v>68</v>
      </c>
    </row>
    <row r="5" spans="1:8" ht="12.75">
      <c r="A5" s="41" t="s">
        <v>69</v>
      </c>
      <c r="B5" s="41"/>
      <c r="C5" s="44"/>
      <c r="D5" s="41" t="s">
        <v>70</v>
      </c>
      <c r="E5" s="41" t="s">
        <v>71</v>
      </c>
      <c r="F5" s="41" t="s">
        <v>72</v>
      </c>
      <c r="G5" s="41" t="s">
        <v>73</v>
      </c>
      <c r="H5" s="41"/>
    </row>
    <row r="6" spans="1:8" ht="12.75">
      <c r="A6" s="41"/>
      <c r="B6" s="41"/>
      <c r="C6" s="44"/>
      <c r="D6" s="41" t="s">
        <v>74</v>
      </c>
      <c r="E6" s="41"/>
      <c r="F6" s="41" t="s">
        <v>75</v>
      </c>
      <c r="G6" s="41" t="s">
        <v>76</v>
      </c>
      <c r="H6" s="45"/>
    </row>
    <row r="7" spans="1:8" ht="12.75">
      <c r="A7" s="45"/>
      <c r="B7" s="45"/>
      <c r="C7" s="46"/>
      <c r="D7" s="45"/>
      <c r="E7" s="45"/>
      <c r="F7" s="45"/>
      <c r="G7" s="41" t="s">
        <v>77</v>
      </c>
      <c r="H7" s="45"/>
    </row>
    <row r="8" spans="1:8" ht="13.5" thickBot="1">
      <c r="A8" s="47"/>
      <c r="B8" s="47"/>
      <c r="C8" s="48"/>
      <c r="D8" s="47"/>
      <c r="E8" s="47"/>
      <c r="F8" s="47"/>
      <c r="G8" s="47"/>
      <c r="H8" s="47"/>
    </row>
    <row r="9" spans="1:8" ht="12.75">
      <c r="A9" s="39"/>
      <c r="B9" s="39"/>
      <c r="C9" s="40"/>
      <c r="D9" s="39"/>
      <c r="E9" s="39"/>
      <c r="F9" s="49"/>
      <c r="G9" s="39"/>
      <c r="H9" s="49"/>
    </row>
    <row r="10" spans="1:8" ht="12.75">
      <c r="A10" s="41">
        <v>1</v>
      </c>
      <c r="B10" s="45" t="s">
        <v>78</v>
      </c>
      <c r="C10" s="44" t="s">
        <v>79</v>
      </c>
      <c r="D10" s="41" t="s">
        <v>80</v>
      </c>
      <c r="E10" s="50">
        <f>10.345+22.04</f>
        <v>32.385</v>
      </c>
      <c r="F10" s="51">
        <f>10.345+22.04</f>
        <v>32.385</v>
      </c>
      <c r="G10" s="50">
        <f>+E10-F10</f>
        <v>0</v>
      </c>
      <c r="H10" s="52"/>
    </row>
    <row r="11" spans="1:8" ht="12.75">
      <c r="A11" s="41"/>
      <c r="B11" s="45"/>
      <c r="C11" s="44" t="s">
        <v>81</v>
      </c>
      <c r="D11" s="41" t="s">
        <v>82</v>
      </c>
      <c r="E11" s="50">
        <v>577.3</v>
      </c>
      <c r="F11" s="53">
        <v>58.8</v>
      </c>
      <c r="G11" s="50">
        <f>+E11-F11</f>
        <v>518.5</v>
      </c>
      <c r="H11" s="44"/>
    </row>
    <row r="12" spans="1:8" ht="12.75">
      <c r="A12" s="41"/>
      <c r="B12" s="45"/>
      <c r="C12" s="42" t="s">
        <v>83</v>
      </c>
      <c r="D12" s="41" t="s">
        <v>84</v>
      </c>
      <c r="E12" s="50">
        <v>360.9</v>
      </c>
      <c r="F12" s="53">
        <v>37.43</v>
      </c>
      <c r="G12" s="50">
        <f>+E12-F12</f>
        <v>323.46999999999997</v>
      </c>
      <c r="H12" s="44"/>
    </row>
    <row r="13" spans="1:7" ht="12.75">
      <c r="A13" s="45"/>
      <c r="B13" s="45"/>
      <c r="D13" s="45"/>
      <c r="E13" s="54"/>
      <c r="F13" s="55"/>
      <c r="G13" s="54"/>
    </row>
    <row r="14" spans="1:8" ht="12.75">
      <c r="A14" s="41"/>
      <c r="B14" s="45"/>
      <c r="C14" s="56" t="s">
        <v>85</v>
      </c>
      <c r="D14" s="57"/>
      <c r="E14" s="58">
        <f>SUM(E10:E13)</f>
        <v>970.5849999999999</v>
      </c>
      <c r="F14" s="59">
        <f>SUM(F10:F13)</f>
        <v>128.615</v>
      </c>
      <c r="G14" s="58">
        <f>SUM(G10:G13)</f>
        <v>841.97</v>
      </c>
      <c r="H14" s="52"/>
    </row>
    <row r="15" spans="1:8" ht="13.5" thickBot="1">
      <c r="A15" s="60"/>
      <c r="B15" s="47"/>
      <c r="C15" s="61"/>
      <c r="D15" s="60"/>
      <c r="E15" s="62"/>
      <c r="F15" s="63"/>
      <c r="G15" s="62"/>
      <c r="H15" s="64"/>
    </row>
    <row r="16" spans="1:8" ht="8.25" customHeight="1">
      <c r="A16" s="39"/>
      <c r="B16" s="49"/>
      <c r="C16" s="65"/>
      <c r="D16" s="66"/>
      <c r="E16" s="67"/>
      <c r="F16" s="68"/>
      <c r="G16" s="68"/>
      <c r="H16" s="69"/>
    </row>
    <row r="17" spans="1:8" ht="12.75">
      <c r="A17" s="45"/>
      <c r="B17" s="70" t="s">
        <v>18</v>
      </c>
      <c r="C17" s="71"/>
      <c r="D17" s="44"/>
      <c r="E17" s="72">
        <f>E14</f>
        <v>970.5849999999999</v>
      </c>
      <c r="F17" s="73">
        <f>+F14</f>
        <v>128.615</v>
      </c>
      <c r="G17" s="74">
        <f>+E17-F17</f>
        <v>841.9699999999999</v>
      </c>
      <c r="H17" s="52"/>
    </row>
    <row r="18" spans="1:8" ht="9.75" customHeight="1" thickBot="1">
      <c r="A18" s="47"/>
      <c r="B18" s="75"/>
      <c r="C18" s="76"/>
      <c r="D18" s="77"/>
      <c r="E18" s="60"/>
      <c r="F18" s="78"/>
      <c r="G18" s="78"/>
      <c r="H18" s="78"/>
    </row>
    <row r="20" spans="1:7" ht="48" customHeight="1">
      <c r="A20" s="79" t="s">
        <v>86</v>
      </c>
      <c r="B20" s="79" t="s">
        <v>87</v>
      </c>
      <c r="C20" s="79" t="s">
        <v>88</v>
      </c>
      <c r="D20" s="79" t="s">
        <v>89</v>
      </c>
      <c r="E20" s="80" t="s">
        <v>90</v>
      </c>
      <c r="F20" s="79" t="s">
        <v>91</v>
      </c>
      <c r="G20" s="81"/>
    </row>
    <row r="21" spans="1:7" ht="15">
      <c r="A21" s="82">
        <v>1</v>
      </c>
      <c r="B21" s="83">
        <v>10755.190000000031</v>
      </c>
      <c r="C21" s="83">
        <v>206017.56</v>
      </c>
      <c r="D21" s="83">
        <v>201067.57</v>
      </c>
      <c r="E21" s="83">
        <v>9963.36</v>
      </c>
      <c r="F21" s="83">
        <f>+B21+C21-D21</f>
        <v>15705.180000000022</v>
      </c>
      <c r="G21" s="84"/>
    </row>
    <row r="23" spans="1:5" ht="54.75" customHeight="1">
      <c r="A23" s="79" t="s">
        <v>86</v>
      </c>
      <c r="B23" s="79" t="s">
        <v>92</v>
      </c>
      <c r="C23" s="79" t="s">
        <v>93</v>
      </c>
      <c r="D23" s="79" t="s">
        <v>94</v>
      </c>
      <c r="E23" s="79" t="s">
        <v>95</v>
      </c>
    </row>
    <row r="24" spans="1:5" ht="15">
      <c r="A24" s="85">
        <v>1</v>
      </c>
      <c r="B24" s="86">
        <v>4385.280000000028</v>
      </c>
      <c r="C24" s="86">
        <f>+D21+E21</f>
        <v>211030.93</v>
      </c>
      <c r="D24" s="86">
        <v>128615</v>
      </c>
      <c r="E24" s="86">
        <f>+B24+C24-D24</f>
        <v>86801.21000000002</v>
      </c>
    </row>
    <row r="25" spans="1:5" ht="12.75">
      <c r="A25" s="46"/>
      <c r="B25" s="46"/>
      <c r="C25" s="51"/>
      <c r="D25" s="51"/>
      <c r="E25" s="44"/>
    </row>
  </sheetData>
  <sheetProtection/>
  <mergeCells count="2">
    <mergeCell ref="A1:G2"/>
    <mergeCell ref="F3:G3"/>
  </mergeCells>
  <printOptions horizontalCentered="1"/>
  <pageMargins left="0" right="0" top="2.952755905511811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2014-06-26T11:07:15Z</dcterms:created>
  <dcterms:modified xsi:type="dcterms:W3CDTF">2014-07-04T08:11:44Z</dcterms:modified>
  <cp:category/>
  <cp:version/>
  <cp:contentType/>
  <cp:contentStatus/>
</cp:coreProperties>
</file>