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<sst xmlns="http://schemas.openxmlformats.org/spreadsheetml/2006/main" count="111" uniqueCount="101">
  <si>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</si>
  <si>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</si>
  <si>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</si>
  <si>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Молодежная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</si>
  <si>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</si>
  <si>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</si>
  <si>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</si>
  <si>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</si>
  <si>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</si>
  <si>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</si>
  <si>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</si>
  <si>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</si>
  <si>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</si>
  <si>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</si>
  <si>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</si>
  <si>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</si>
  <si>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</si>
  <si>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</si>
  <si>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</si>
  <si>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</si>
  <si>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</si>
  <si>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</si>
  <si>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Н/2011-108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</si>
  <si>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</si>
  <si>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</si>
  <si>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</si>
  <si>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</si>
  <si>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</si>
  <si>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</si>
  <si>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</si>
  <si>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</si>
  <si>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</si>
  <si>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</si>
  <si>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</si>
  <si>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</si>
  <si>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</si>
  <si>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</si>
  <si>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</si>
  <si>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</si>
  <si>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8387.21 руб. 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</si>
  <si>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</si>
  <si>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</si>
  <si>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</si>
  <si>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№3  по ул. Молодежная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</si>
  <si>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</si>
  <si>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</si>
  <si>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</si>
  <si>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</si>
  <si>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</si>
  <si>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</si>
  <si>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</si>
  <si>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</si>
  <si>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</si>
  <si>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</si>
  <si>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155,32 </t>
    </r>
    <r>
      <rPr>
        <sz val="10"/>
        <rFont val="Arial Cyr"/>
        <family val="0"/>
      </rPr>
      <t>тыс.рублей, в том числе:</t>
    </r>
  </si>
  <si>
    <t>установка метал.двери в подвал - 18,70 т.р.</t>
  </si>
  <si>
    <t>герметизация швов - 91,79 т.р.</t>
  </si>
  <si>
    <t>аварийное обслуживание - 4,38 т.р.</t>
  </si>
  <si>
    <t>проверка вентканалов - 1,72 т.р.</t>
  </si>
  <si>
    <t>ремонт цо, гвс, хвс, смена радиатора - 3,70 т.р.</t>
  </si>
  <si>
    <t>очистка кровли и козырьков от снега - 32,92 т.р.</t>
  </si>
  <si>
    <t>окраска дверей подъездов и мус.камер - 1,64 т.р.</t>
  </si>
  <si>
    <t>ремонт прохода трубопровода - 0,47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</si>
  <si>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Молодежная,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</si>
  <si>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</si>
  <si>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</si>
  <si>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</si>
  <si>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</si>
  <si>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</si>
  <si>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</si>
  <si>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</si>
  <si>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</si>
  <si>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</si>
  <si>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</si>
  <si>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</si>
  <si>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</si>
  <si>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</si>
  <si>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</si>
  <si>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</si>
  <si>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</si>
  <si>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3</t>
  </si>
  <si>
    <t>герметизация швов</t>
  </si>
  <si>
    <t>47 м.п.</t>
  </si>
  <si>
    <t>замена тупиковой системы гвс</t>
  </si>
  <si>
    <t>252 м.п.</t>
  </si>
  <si>
    <t>замена системы цо</t>
  </si>
  <si>
    <t>600 м.п.</t>
  </si>
  <si>
    <t>замена разводящей магистрали хвс</t>
  </si>
  <si>
    <t>116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</si>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</sst>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4" xfId="0" applyFont="1" applyBorder="1" applyAlignment="1">
      <alignment/>
    </xf>
    <xf numFmtId="0" fontId="0" fillId="0" borderId="21" xfId="0" applyBorder="1" applyAlignment="1">
      <alignment/>
    </xf>
    <xf numFmtId="2" fontId="18" fillId="0" borderId="20" xfId="0" applyNumberFormat="1" applyFont="1" applyBorder="1" applyAlignment="1">
      <alignment horizontal="center"/>
    </xf>
    <xf numFmtId="2" fontId="18" fillId="0" borderId="24" xfId="61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F32" sqref="F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8" t="s">
        <v>1</v>
      </c>
      <c r="D5" s="98"/>
      <c r="E5" s="98"/>
      <c r="F5" s="98"/>
      <c r="G5" s="98"/>
      <c r="H5" s="98"/>
      <c r="I5" s="98"/>
    </row>
    <row r="6" spans="3:9" ht="12.75">
      <c r="C6" s="99" t="s">
        <v>2</v>
      </c>
      <c r="D6" s="99"/>
      <c r="E6" s="99"/>
      <c r="F6" s="99"/>
      <c r="G6" s="99"/>
      <c r="H6" s="99"/>
      <c r="I6" s="99"/>
    </row>
    <row r="7" spans="3:9" ht="12.75">
      <c r="C7" s="99" t="s">
        <v>3</v>
      </c>
      <c r="D7" s="99"/>
      <c r="E7" s="99"/>
      <c r="F7" s="99"/>
      <c r="G7" s="99"/>
      <c r="H7" s="99"/>
      <c r="I7" s="99"/>
    </row>
    <row r="8" spans="3:9" ht="6" customHeight="1" thickBot="1">
      <c r="C8" s="100"/>
      <c r="D8" s="100"/>
      <c r="E8" s="100"/>
      <c r="F8" s="100"/>
      <c r="G8" s="100"/>
      <c r="H8" s="100"/>
      <c r="I8" s="100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1" t="s">
        <v>11</v>
      </c>
      <c r="D10" s="91"/>
      <c r="E10" s="91"/>
      <c r="F10" s="91"/>
      <c r="G10" s="91"/>
      <c r="H10" s="91"/>
      <c r="I10" s="102"/>
    </row>
    <row r="11" spans="3:9" ht="13.5" customHeight="1" thickBot="1">
      <c r="C11" s="12" t="s">
        <v>12</v>
      </c>
      <c r="D11" s="13">
        <v>60504.27000000025</v>
      </c>
      <c r="E11" s="14">
        <v>1300593.67</v>
      </c>
      <c r="F11" s="14">
        <v>1293282.43</v>
      </c>
      <c r="G11" s="14">
        <v>1202336.58828</v>
      </c>
      <c r="H11" s="14">
        <f>+D11+E11-F11</f>
        <v>67815.51000000024</v>
      </c>
      <c r="I11" s="88" t="s">
        <v>13</v>
      </c>
    </row>
    <row r="12" spans="3:9" ht="13.5" customHeight="1" thickBot="1">
      <c r="C12" s="12" t="s">
        <v>14</v>
      </c>
      <c r="D12" s="13">
        <v>22823.119999999995</v>
      </c>
      <c r="E12" s="15">
        <v>310218.35</v>
      </c>
      <c r="F12" s="15">
        <v>308561.89</v>
      </c>
      <c r="G12" s="14">
        <v>413309.01862</v>
      </c>
      <c r="H12" s="14">
        <f>+D12+E12-F12</f>
        <v>24479.579999999958</v>
      </c>
      <c r="I12" s="89"/>
    </row>
    <row r="13" spans="3:9" ht="13.5" customHeight="1" thickBot="1">
      <c r="C13" s="12" t="s">
        <v>15</v>
      </c>
      <c r="D13" s="13">
        <v>14874.119999999966</v>
      </c>
      <c r="E13" s="15">
        <v>207898.66</v>
      </c>
      <c r="F13" s="15">
        <v>210636.87</v>
      </c>
      <c r="G13" s="14">
        <v>210680.61</v>
      </c>
      <c r="H13" s="14">
        <f>+D13+E13-F13</f>
        <v>12135.909999999974</v>
      </c>
      <c r="I13" s="89"/>
    </row>
    <row r="14" spans="3:9" ht="13.5" customHeight="1" thickBot="1">
      <c r="C14" s="12" t="s">
        <v>16</v>
      </c>
      <c r="D14" s="13">
        <v>7998.119999999981</v>
      </c>
      <c r="E14" s="15">
        <v>113024.48999999999</v>
      </c>
      <c r="F14" s="15">
        <v>113629.24</v>
      </c>
      <c r="G14" s="14">
        <f>+E14</f>
        <v>113024.48999999999</v>
      </c>
      <c r="H14" s="14">
        <f>+D14+E14-F14</f>
        <v>7393.369999999966</v>
      </c>
      <c r="I14" s="89"/>
    </row>
    <row r="15" spans="3:9" ht="13.5" customHeight="1" thickBot="1">
      <c r="C15" s="12" t="s">
        <v>17</v>
      </c>
      <c r="D15" s="13">
        <v>0</v>
      </c>
      <c r="E15" s="15">
        <v>987.5699999999988</v>
      </c>
      <c r="F15" s="15">
        <v>7167.55</v>
      </c>
      <c r="G15" s="14">
        <f>+F15+4429.68</f>
        <v>11597.23</v>
      </c>
      <c r="H15" s="14">
        <f>+D15+E15-F15</f>
        <v>-6179.980000000001</v>
      </c>
      <c r="I15" s="90"/>
    </row>
    <row r="16" spans="3:9" ht="13.5" customHeight="1" thickBot="1">
      <c r="C16" s="12" t="s">
        <v>18</v>
      </c>
      <c r="D16" s="16">
        <f>SUM(D11:D15)</f>
        <v>106199.6300000002</v>
      </c>
      <c r="E16" s="16">
        <f>SUM(E11:E15)</f>
        <v>1932722.74</v>
      </c>
      <c r="F16" s="16">
        <f>SUM(F11:F15)</f>
        <v>1933277.98</v>
      </c>
      <c r="G16" s="16">
        <f>SUM(G11:G15)</f>
        <v>1950947.9368999999</v>
      </c>
      <c r="H16" s="16">
        <f>SUM(H11:H15)</f>
        <v>105644.39000000014</v>
      </c>
      <c r="I16" s="17"/>
    </row>
    <row r="17" spans="3:9" ht="13.5" customHeight="1" thickBot="1">
      <c r="C17" s="91" t="s">
        <v>19</v>
      </c>
      <c r="D17" s="91"/>
      <c r="E17" s="91"/>
      <c r="F17" s="91"/>
      <c r="G17" s="91"/>
      <c r="H17" s="91"/>
      <c r="I17" s="91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34862.890000000014</v>
      </c>
      <c r="E19" s="21">
        <v>654659.49</v>
      </c>
      <c r="F19" s="21">
        <v>653205.81</v>
      </c>
      <c r="G19" s="21">
        <f>+E19</f>
        <v>654659.49</v>
      </c>
      <c r="H19" s="21">
        <f>+D19+E19-F19</f>
        <v>36316.56999999995</v>
      </c>
      <c r="I19" s="92" t="s">
        <v>22</v>
      </c>
    </row>
    <row r="20" spans="3:9" ht="14.25" customHeight="1" thickBot="1">
      <c r="C20" s="12" t="s">
        <v>23</v>
      </c>
      <c r="D20" s="13">
        <v>6910.869999999995</v>
      </c>
      <c r="E20" s="14">
        <v>135362.04</v>
      </c>
      <c r="F20" s="14">
        <v>135046.14</v>
      </c>
      <c r="G20" s="21">
        <v>155323.38426181604</v>
      </c>
      <c r="H20" s="21">
        <f aca="true" t="shared" si="0" ref="H20:H26">+D20+E20-F20</f>
        <v>7226.7699999999895</v>
      </c>
      <c r="I20" s="93"/>
    </row>
    <row r="21" spans="3:9" ht="13.5" customHeight="1" thickBot="1">
      <c r="C21" s="18" t="s">
        <v>24</v>
      </c>
      <c r="D21" s="22">
        <v>9210.89</v>
      </c>
      <c r="E21" s="14">
        <v>245663.46</v>
      </c>
      <c r="F21" s="14">
        <v>243461.59</v>
      </c>
      <c r="G21" s="21">
        <v>352413</v>
      </c>
      <c r="H21" s="21">
        <f t="shared" si="0"/>
        <v>11412.75999999998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1">
        <f>+E22</f>
        <v>0</v>
      </c>
      <c r="H22" s="21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7783.290000000008</v>
      </c>
      <c r="E23" s="14">
        <v>147258.22</v>
      </c>
      <c r="F23" s="14">
        <v>146928.21</v>
      </c>
      <c r="G23" s="21">
        <v>124928.52776541504</v>
      </c>
      <c r="H23" s="21">
        <f t="shared" si="0"/>
        <v>8113.3000000000175</v>
      </c>
      <c r="I23" s="24" t="s">
        <v>28</v>
      </c>
    </row>
    <row r="24" spans="3:9" ht="13.5" customHeight="1" thickBot="1">
      <c r="C24" s="12" t="s">
        <v>29</v>
      </c>
      <c r="D24" s="13">
        <v>417.33999999999924</v>
      </c>
      <c r="E24" s="15">
        <v>7794.3</v>
      </c>
      <c r="F24" s="15">
        <v>7777.11</v>
      </c>
      <c r="G24" s="21">
        <f>+E24</f>
        <v>7794.3</v>
      </c>
      <c r="H24" s="21">
        <f t="shared" si="0"/>
        <v>434.52999999999975</v>
      </c>
      <c r="I24" s="24" t="s">
        <v>30</v>
      </c>
    </row>
    <row r="25" spans="3:9" ht="13.5" customHeight="1" thickBot="1">
      <c r="C25" s="18" t="s">
        <v>31</v>
      </c>
      <c r="D25" s="13">
        <v>5097.5</v>
      </c>
      <c r="E25" s="15">
        <v>93847.28</v>
      </c>
      <c r="F25" s="15">
        <v>93592.99</v>
      </c>
      <c r="G25" s="21">
        <f>+E25</f>
        <v>93847.28</v>
      </c>
      <c r="H25" s="21">
        <f t="shared" si="0"/>
        <v>5351.789999999994</v>
      </c>
      <c r="I25" s="23"/>
    </row>
    <row r="26" spans="3:9" ht="13.5" customHeight="1" thickBot="1">
      <c r="C26" s="12" t="s">
        <v>32</v>
      </c>
      <c r="D26" s="25">
        <v>2959.6299999999974</v>
      </c>
      <c r="E26" s="15">
        <v>59067.63</v>
      </c>
      <c r="F26" s="15">
        <v>58935.41</v>
      </c>
      <c r="G26" s="21">
        <f>+E26</f>
        <v>59067.63</v>
      </c>
      <c r="H26" s="21">
        <f t="shared" si="0"/>
        <v>3091.8499999999913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67242.41</v>
      </c>
      <c r="E27" s="16">
        <f>SUM(E19:E26)</f>
        <v>1343652.42</v>
      </c>
      <c r="F27" s="16">
        <f>SUM(F19:F26)</f>
        <v>1338947.26</v>
      </c>
      <c r="G27" s="16">
        <f>SUM(G19:G26)</f>
        <v>1448033.6120272311</v>
      </c>
      <c r="H27" s="16">
        <f>SUM(H19:H26)</f>
        <v>71947.56999999992</v>
      </c>
      <c r="I27" s="26"/>
    </row>
    <row r="28" spans="3:9" ht="13.5" customHeight="1" thickBot="1">
      <c r="C28" s="94" t="s">
        <v>34</v>
      </c>
      <c r="D28" s="94"/>
      <c r="E28" s="94"/>
      <c r="F28" s="94"/>
      <c r="G28" s="94"/>
      <c r="H28" s="94"/>
      <c r="I28" s="94"/>
    </row>
    <row r="29" spans="3:9" ht="28.5" customHeight="1" thickBot="1">
      <c r="C29" s="28" t="s">
        <v>35</v>
      </c>
      <c r="D29" s="95" t="s">
        <v>36</v>
      </c>
      <c r="E29" s="96"/>
      <c r="F29" s="96"/>
      <c r="G29" s="96"/>
      <c r="H29" s="97"/>
      <c r="I29" s="29" t="s">
        <v>37</v>
      </c>
    </row>
    <row r="30" spans="3:9" ht="26.25" customHeight="1" thickBot="1">
      <c r="C30" s="28" t="s">
        <v>38</v>
      </c>
      <c r="D30" s="95" t="s">
        <v>39</v>
      </c>
      <c r="E30" s="96"/>
      <c r="F30" s="96"/>
      <c r="G30" s="96"/>
      <c r="H30" s="97"/>
      <c r="I30" s="30" t="s">
        <v>38</v>
      </c>
    </row>
    <row r="31" spans="3:8" ht="14.25" customHeight="1">
      <c r="C31" s="31" t="s">
        <v>40</v>
      </c>
      <c r="D31" s="31"/>
      <c r="E31" s="31"/>
      <c r="F31" s="31"/>
      <c r="G31" s="31"/>
      <c r="H31" s="32">
        <f>+H16+H27</f>
        <v>177591.96000000008</v>
      </c>
    </row>
    <row r="32" spans="3:8" ht="12.75">
      <c r="C32" s="2"/>
      <c r="D32" s="2"/>
      <c r="E32" s="2"/>
      <c r="F32" s="2"/>
      <c r="G32" s="2"/>
      <c r="H32" s="2"/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8:I28"/>
    <mergeCell ref="D29:H29"/>
    <mergeCell ref="D30:H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4.375" style="34" customWidth="1"/>
    <col min="10" max="16384" width="8.875" style="34" customWidth="1"/>
  </cols>
  <sheetData>
    <row r="1" spans="1:9" ht="14.25">
      <c r="A1" s="103" t="s">
        <v>41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42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43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5" t="s">
        <v>44</v>
      </c>
      <c r="B4" s="35" t="s">
        <v>45</v>
      </c>
      <c r="C4" s="35" t="s">
        <v>46</v>
      </c>
      <c r="D4" s="35" t="s">
        <v>47</v>
      </c>
      <c r="E4" s="35" t="s">
        <v>48</v>
      </c>
      <c r="F4" s="36" t="s">
        <v>49</v>
      </c>
      <c r="G4" s="36" t="s">
        <v>50</v>
      </c>
      <c r="H4" s="35" t="s">
        <v>51</v>
      </c>
      <c r="I4" s="35" t="s">
        <v>52</v>
      </c>
    </row>
    <row r="5" spans="1:9" ht="14.25">
      <c r="A5" s="37" t="s">
        <v>53</v>
      </c>
      <c r="B5" s="38">
        <v>75.51567000000001</v>
      </c>
      <c r="C5" s="38"/>
      <c r="D5" s="38">
        <v>135.36204</v>
      </c>
      <c r="E5" s="38">
        <v>135.04614</v>
      </c>
      <c r="F5" s="38">
        <v>10.54721</v>
      </c>
      <c r="G5" s="38">
        <v>155.32338</v>
      </c>
      <c r="H5" s="38">
        <v>7.22677</v>
      </c>
      <c r="I5" s="38">
        <f>B5+D5+F5-G5</f>
        <v>66.10154000000006</v>
      </c>
    </row>
    <row r="7" ht="14.25">
      <c r="A7" s="34" t="s">
        <v>54</v>
      </c>
    </row>
    <row r="8" ht="14.25">
      <c r="A8" s="34" t="s">
        <v>55</v>
      </c>
    </row>
    <row r="9" ht="14.25">
      <c r="A9" s="34" t="s">
        <v>56</v>
      </c>
    </row>
    <row r="10" ht="14.25">
      <c r="A10" s="34" t="s">
        <v>57</v>
      </c>
    </row>
    <row r="11" ht="14.25">
      <c r="A11" s="34" t="s">
        <v>58</v>
      </c>
    </row>
    <row r="12" ht="14.25">
      <c r="A12" s="34" t="s">
        <v>59</v>
      </c>
    </row>
    <row r="13" ht="14.25">
      <c r="A13" s="34" t="s">
        <v>60</v>
      </c>
    </row>
    <row r="14" ht="14.25">
      <c r="A14" s="34" t="s">
        <v>61</v>
      </c>
    </row>
    <row r="15" ht="14.25">
      <c r="A15" s="34" t="s">
        <v>62</v>
      </c>
    </row>
    <row r="16" spans="4:6" ht="14.25">
      <c r="D16" s="39"/>
      <c r="E16" s="39"/>
      <c r="F16" s="39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5.50390625" style="0" customWidth="1"/>
    <col min="2" max="2" width="23.375" style="0" customWidth="1"/>
    <col min="3" max="3" width="34.375" style="0" customWidth="1"/>
    <col min="4" max="4" width="19.375" style="0" customWidth="1"/>
    <col min="5" max="5" width="20.375" style="0" customWidth="1"/>
    <col min="6" max="6" width="24.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4" t="s">
        <v>63</v>
      </c>
      <c r="B1" s="104"/>
      <c r="C1" s="104"/>
      <c r="D1" s="104"/>
      <c r="E1" s="104"/>
      <c r="F1" s="104"/>
      <c r="G1" s="104"/>
      <c r="H1" s="40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1"/>
      <c r="B3" s="41"/>
      <c r="C3" s="42"/>
      <c r="D3" s="41"/>
      <c r="E3" s="41"/>
      <c r="F3" s="106" t="s">
        <v>64</v>
      </c>
      <c r="G3" s="107"/>
      <c r="H3" s="41"/>
    </row>
    <row r="4" spans="1:8" ht="12.75">
      <c r="A4" s="43" t="s">
        <v>65</v>
      </c>
      <c r="B4" s="43" t="s">
        <v>66</v>
      </c>
      <c r="C4" s="44" t="s">
        <v>67</v>
      </c>
      <c r="D4" s="43" t="s">
        <v>68</v>
      </c>
      <c r="E4" s="45" t="s">
        <v>69</v>
      </c>
      <c r="F4" s="45"/>
      <c r="G4" s="45"/>
      <c r="H4" s="45" t="s">
        <v>70</v>
      </c>
    </row>
    <row r="5" spans="1:8" ht="12.75">
      <c r="A5" s="43" t="s">
        <v>71</v>
      </c>
      <c r="B5" s="43"/>
      <c r="C5" s="46"/>
      <c r="D5" s="43" t="s">
        <v>72</v>
      </c>
      <c r="E5" s="43" t="s">
        <v>73</v>
      </c>
      <c r="F5" s="43" t="s">
        <v>74</v>
      </c>
      <c r="G5" s="43" t="s">
        <v>75</v>
      </c>
      <c r="H5" s="43"/>
    </row>
    <row r="6" spans="1:8" ht="12.75">
      <c r="A6" s="43"/>
      <c r="B6" s="43"/>
      <c r="C6" s="46"/>
      <c r="D6" s="43" t="s">
        <v>76</v>
      </c>
      <c r="E6" s="43"/>
      <c r="F6" s="43" t="s">
        <v>77</v>
      </c>
      <c r="G6" s="43" t="s">
        <v>78</v>
      </c>
      <c r="H6" s="47"/>
    </row>
    <row r="7" spans="1:8" ht="12.75">
      <c r="A7" s="47"/>
      <c r="B7" s="47"/>
      <c r="C7" s="48"/>
      <c r="D7" s="47"/>
      <c r="E7" s="47"/>
      <c r="F7" s="47"/>
      <c r="G7" s="43" t="s">
        <v>79</v>
      </c>
      <c r="H7" s="47"/>
    </row>
    <row r="8" spans="1:8" ht="13.5" thickBot="1">
      <c r="A8" s="49"/>
      <c r="B8" s="49"/>
      <c r="C8" s="50"/>
      <c r="D8" s="49"/>
      <c r="E8" s="49"/>
      <c r="F8" s="49"/>
      <c r="G8" s="49"/>
      <c r="H8" s="49"/>
    </row>
    <row r="9" spans="1:8" ht="8.25" customHeight="1">
      <c r="A9" s="41"/>
      <c r="B9" s="41"/>
      <c r="C9" s="42"/>
      <c r="D9" s="41"/>
      <c r="E9" s="42"/>
      <c r="F9" s="41"/>
      <c r="G9" s="41"/>
      <c r="H9" s="51"/>
    </row>
    <row r="10" spans="1:8" ht="12.75">
      <c r="A10" s="43">
        <v>1</v>
      </c>
      <c r="B10" s="47" t="s">
        <v>80</v>
      </c>
      <c r="C10" s="46" t="s">
        <v>81</v>
      </c>
      <c r="D10" s="43" t="s">
        <v>82</v>
      </c>
      <c r="E10" s="52">
        <v>39.313</v>
      </c>
      <c r="F10" s="53">
        <v>39.313</v>
      </c>
      <c r="G10" s="53">
        <f>+E10-F10</f>
        <v>0</v>
      </c>
      <c r="H10" s="54"/>
    </row>
    <row r="11" spans="1:8" ht="12.75">
      <c r="A11" s="43"/>
      <c r="B11" s="47"/>
      <c r="C11" s="46" t="s">
        <v>83</v>
      </c>
      <c r="D11" s="43" t="s">
        <v>84</v>
      </c>
      <c r="E11" s="52">
        <v>812.6</v>
      </c>
      <c r="F11" s="53">
        <v>83.7</v>
      </c>
      <c r="G11" s="53">
        <f>+E11-F11</f>
        <v>728.9</v>
      </c>
      <c r="H11" s="46"/>
    </row>
    <row r="12" spans="1:8" ht="12.75">
      <c r="A12" s="43"/>
      <c r="B12" s="47"/>
      <c r="C12" s="46" t="s">
        <v>85</v>
      </c>
      <c r="D12" s="43" t="s">
        <v>86</v>
      </c>
      <c r="E12" s="52">
        <v>1813.6</v>
      </c>
      <c r="F12" s="53">
        <v>186.8</v>
      </c>
      <c r="G12" s="53">
        <f>+E12-F12</f>
        <v>1626.8</v>
      </c>
      <c r="H12" s="46"/>
    </row>
    <row r="13" spans="1:8" ht="12.75">
      <c r="A13" s="43"/>
      <c r="B13" s="47"/>
      <c r="C13" s="44" t="s">
        <v>87</v>
      </c>
      <c r="D13" s="43" t="s">
        <v>88</v>
      </c>
      <c r="E13" s="52">
        <v>409.6</v>
      </c>
      <c r="F13" s="53">
        <v>42.6</v>
      </c>
      <c r="G13" s="53">
        <f>+E13-F13</f>
        <v>367</v>
      </c>
      <c r="H13" s="46"/>
    </row>
    <row r="14" spans="1:7" ht="12.75">
      <c r="A14" s="47"/>
      <c r="B14" s="47"/>
      <c r="D14" s="47"/>
      <c r="E14" s="55"/>
      <c r="F14" s="56"/>
      <c r="G14" s="56"/>
    </row>
    <row r="15" spans="1:8" ht="12.75">
      <c r="A15" s="43"/>
      <c r="B15" s="47"/>
      <c r="C15" s="57" t="s">
        <v>89</v>
      </c>
      <c r="D15" s="58"/>
      <c r="E15" s="59">
        <f>SUM(E10:E14)</f>
        <v>3075.113</v>
      </c>
      <c r="F15" s="60">
        <f>SUM(F10:F14)</f>
        <v>352.413</v>
      </c>
      <c r="G15" s="60">
        <f>SUM(G10:G14)</f>
        <v>2722.7</v>
      </c>
      <c r="H15" s="54"/>
    </row>
    <row r="16" spans="1:8" ht="13.5" thickBot="1">
      <c r="A16" s="61"/>
      <c r="B16" s="49"/>
      <c r="C16" s="62"/>
      <c r="D16" s="61"/>
      <c r="E16" s="63"/>
      <c r="F16" s="64"/>
      <c r="G16" s="64"/>
      <c r="H16" s="65"/>
    </row>
    <row r="17" spans="1:8" ht="8.25" customHeight="1">
      <c r="A17" s="41"/>
      <c r="B17" s="51"/>
      <c r="C17" s="66"/>
      <c r="D17" s="67"/>
      <c r="E17" s="68"/>
      <c r="F17" s="69"/>
      <c r="G17" s="69"/>
      <c r="H17" s="70"/>
    </row>
    <row r="18" spans="1:8" ht="12.75">
      <c r="A18" s="47"/>
      <c r="B18" s="71" t="s">
        <v>18</v>
      </c>
      <c r="C18" s="72"/>
      <c r="D18" s="46"/>
      <c r="E18" s="73">
        <f>E15</f>
        <v>3075.113</v>
      </c>
      <c r="F18" s="74">
        <f>+F15</f>
        <v>352.413</v>
      </c>
      <c r="G18" s="75">
        <f>+E18-F18</f>
        <v>2722.7</v>
      </c>
      <c r="H18" s="54"/>
    </row>
    <row r="19" spans="1:8" ht="7.5" customHeight="1" thickBot="1">
      <c r="A19" s="49"/>
      <c r="B19" s="76"/>
      <c r="C19" s="77"/>
      <c r="D19" s="78"/>
      <c r="E19" s="61"/>
      <c r="F19" s="79"/>
      <c r="G19" s="79"/>
      <c r="H19" s="79"/>
    </row>
    <row r="21" spans="1:7" ht="48.75" customHeight="1">
      <c r="A21" s="80" t="s">
        <v>90</v>
      </c>
      <c r="B21" s="80" t="s">
        <v>91</v>
      </c>
      <c r="C21" s="80" t="s">
        <v>92</v>
      </c>
      <c r="D21" s="80" t="s">
        <v>93</v>
      </c>
      <c r="E21" s="81" t="s">
        <v>94</v>
      </c>
      <c r="F21" s="80" t="s">
        <v>95</v>
      </c>
      <c r="G21" s="82"/>
    </row>
    <row r="22" spans="1:7" ht="15">
      <c r="A22" s="83">
        <v>1</v>
      </c>
      <c r="B22" s="84">
        <v>9210.89</v>
      </c>
      <c r="C22" s="84">
        <v>245663.46</v>
      </c>
      <c r="D22" s="84">
        <v>243461.59</v>
      </c>
      <c r="E22" s="84">
        <v>36055.95</v>
      </c>
      <c r="F22" s="84">
        <f>+B22+C22-D22</f>
        <v>11412.75999999998</v>
      </c>
      <c r="G22" s="85"/>
    </row>
    <row r="24" spans="1:6" ht="51.75" customHeight="1">
      <c r="A24" s="80" t="s">
        <v>90</v>
      </c>
      <c r="B24" s="80" t="s">
        <v>96</v>
      </c>
      <c r="C24" s="80" t="s">
        <v>97</v>
      </c>
      <c r="D24" s="80" t="s">
        <v>98</v>
      </c>
      <c r="E24" s="80" t="s">
        <v>99</v>
      </c>
      <c r="F24" s="80" t="s">
        <v>100</v>
      </c>
    </row>
    <row r="25" spans="1:6" ht="15">
      <c r="A25" s="86">
        <v>1</v>
      </c>
      <c r="B25" s="87">
        <v>61547.92</v>
      </c>
      <c r="C25" s="87">
        <f>+D22+E22</f>
        <v>279517.54</v>
      </c>
      <c r="D25" s="87">
        <v>352413</v>
      </c>
      <c r="E25" s="87">
        <v>17414.61</v>
      </c>
      <c r="F25" s="87">
        <f>B25+C25-D25+E25</f>
        <v>6067.069999999963</v>
      </c>
    </row>
    <row r="26" spans="1:5" ht="12.75">
      <c r="A26" s="48"/>
      <c r="B26" s="48"/>
      <c r="C26" s="52"/>
      <c r="D26" s="52"/>
      <c r="E26" s="46"/>
    </row>
  </sheetData>
  <sheetProtection/>
  <mergeCells count="2">
    <mergeCell ref="A1:G2"/>
    <mergeCell ref="F3:G3"/>
  </mergeCells>
  <printOptions horizontalCentered="1"/>
  <pageMargins left="0" right="0" top="2.75590551181102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2014-06-26T11:08:41Z</dcterms:created>
  <dcterms:modified xsi:type="dcterms:W3CDTF">2014-07-04T08:18:33Z</dcterms:modified>
  <cp:category/>
  <cp:version/>
  <cp:contentType/>
  <cp:contentStatus/>
</cp:coreProperties>
</file>