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ЧР98а" sheetId="1" r:id="rId1"/>
    <sheet name="ЧР 98а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<sst xmlns="http://schemas.openxmlformats.org/spreadsheetml/2006/main" count="58" uniqueCount="51">
  <si>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</si>
  <si>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по выполнению плана текущего ремонта жилого дома</t>
  </si>
  <si>
    <t>№ 98а по мкр. Черная Речка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</si>
  <si>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</si>
  <si>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</si>
  <si>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</si>
  <si>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</si>
  <si>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</si>
  <si>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</si>
  <si>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</si>
  <si>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</si>
  <si>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</si>
  <si>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</si>
  <si>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1"/>
        <color indexed="8"/>
        <rFont val="Calibri"/>
        <family val="2"/>
      </rPr>
      <t>тыс.рублей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</si>
  <si>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</si>
  <si>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</si>
  <si>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</si>
  <si>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98а по мкр. Черная Речка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</si>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</sst>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3" fillId="0" borderId="0" xfId="72" applyFont="1" applyFill="1">
      <alignment/>
      <protection/>
    </xf>
    <xf numFmtId="0" fontId="21" fillId="0" borderId="0" xfId="72" applyFill="1">
      <alignment/>
      <protection/>
    </xf>
    <xf numFmtId="0" fontId="24" fillId="0" borderId="11" xfId="72" applyFont="1" applyFill="1" applyBorder="1" applyAlignment="1">
      <alignment horizontal="center"/>
      <protection/>
    </xf>
    <xf numFmtId="0" fontId="24" fillId="0" borderId="12" xfId="72" applyFont="1" applyFill="1" applyBorder="1" applyAlignment="1">
      <alignment horizontal="center"/>
      <protection/>
    </xf>
    <xf numFmtId="0" fontId="23" fillId="0" borderId="12" xfId="72" applyFont="1" applyFill="1" applyBorder="1">
      <alignment/>
      <protection/>
    </xf>
    <xf numFmtId="0" fontId="23" fillId="0" borderId="13" xfId="72" applyFont="1" applyFill="1" applyBorder="1">
      <alignment/>
      <protection/>
    </xf>
    <xf numFmtId="0" fontId="24" fillId="0" borderId="0" xfId="72" applyFont="1" applyFill="1" applyAlignment="1">
      <alignment horizontal="center"/>
      <protection/>
    </xf>
    <xf numFmtId="0" fontId="23" fillId="0" borderId="0" xfId="72" applyFont="1" applyFill="1" applyBorder="1">
      <alignment/>
      <protection/>
    </xf>
    <xf numFmtId="0" fontId="25" fillId="0" borderId="0" xfId="72" applyFont="1" applyFill="1" applyBorder="1" applyAlignment="1">
      <alignment horizontal="center"/>
      <protection/>
    </xf>
    <xf numFmtId="0" fontId="26" fillId="0" borderId="0" xfId="72" applyFont="1" applyFill="1" applyBorder="1" applyAlignment="1">
      <alignment horizontal="center"/>
      <protection/>
    </xf>
    <xf numFmtId="0" fontId="26" fillId="0" borderId="14" xfId="72" applyFont="1" applyFill="1" applyBorder="1" applyAlignment="1">
      <alignment horizontal="center"/>
      <protection/>
    </xf>
    <xf numFmtId="0" fontId="27" fillId="0" borderId="15" xfId="72" applyFont="1" applyFill="1" applyBorder="1" applyAlignment="1">
      <alignment horizontal="center" vertical="top" wrapText="1"/>
      <protection/>
    </xf>
    <xf numFmtId="0" fontId="27" fillId="0" borderId="13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7" fillId="0" borderId="11" xfId="72" applyFont="1" applyFill="1" applyBorder="1" applyAlignment="1">
      <alignment horizontal="center" vertical="top" wrapText="1"/>
      <protection/>
    </xf>
    <xf numFmtId="0" fontId="27" fillId="0" borderId="12" xfId="72" applyFont="1" applyFill="1" applyBorder="1" applyAlignment="1">
      <alignment horizontal="center" vertical="top" wrapText="1"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24" fillId="0" borderId="17" xfId="72" applyFont="1" applyFill="1" applyBorder="1" applyAlignment="1">
      <alignment horizontal="center" vertical="top" wrapText="1"/>
      <protection/>
    </xf>
    <xf numFmtId="0" fontId="24" fillId="0" borderId="18" xfId="72" applyFont="1" applyFill="1" applyBorder="1" applyAlignment="1">
      <alignment horizontal="center" vertical="top" wrapText="1"/>
      <protection/>
    </xf>
    <xf numFmtId="4" fontId="29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4" fontId="30" fillId="0" borderId="15" xfId="72" applyNumberFormat="1" applyFont="1" applyFill="1" applyBorder="1" applyAlignment="1">
      <alignment vertical="top" wrapText="1"/>
      <protection/>
    </xf>
    <xf numFmtId="2" fontId="30" fillId="0" borderId="18" xfId="72" applyNumberFormat="1" applyFont="1" applyFill="1" applyBorder="1" applyAlignment="1">
      <alignment horizontal="right" vertical="top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4" fontId="24" fillId="0" borderId="18" xfId="72" applyNumberFormat="1" applyFont="1" applyFill="1" applyBorder="1" applyAlignment="1">
      <alignment vertical="top" wrapText="1"/>
      <protection/>
    </xf>
    <xf numFmtId="0" fontId="31" fillId="0" borderId="17" xfId="72" applyFont="1" applyFill="1" applyBorder="1" applyAlignment="1">
      <alignment horizontal="center" vertical="top" wrapText="1"/>
      <protection/>
    </xf>
    <xf numFmtId="0" fontId="24" fillId="0" borderId="12" xfId="72" applyFont="1" applyFill="1" applyBorder="1" applyAlignment="1">
      <alignment horizontal="center" vertical="top" wrapText="1"/>
      <protection/>
    </xf>
    <xf numFmtId="0" fontId="27" fillId="0" borderId="17" xfId="72" applyFont="1" applyFill="1" applyBorder="1" applyAlignment="1">
      <alignment horizontal="center" vertical="top" wrapText="1"/>
      <protection/>
    </xf>
    <xf numFmtId="0" fontId="27" fillId="0" borderId="18" xfId="72" applyFont="1" applyFill="1" applyBorder="1" applyAlignment="1">
      <alignment horizontal="center" vertical="top" wrapText="1"/>
      <protection/>
    </xf>
    <xf numFmtId="0" fontId="30" fillId="0" borderId="13" xfId="72" applyFont="1" applyFill="1" applyBorder="1" applyAlignment="1">
      <alignment horizontal="right" vertical="top" wrapText="1"/>
      <protection/>
    </xf>
    <xf numFmtId="4" fontId="29" fillId="0" borderId="13" xfId="72" applyNumberFormat="1" applyFont="1" applyFill="1" applyBorder="1" applyAlignment="1">
      <alignment vertical="top" wrapText="1"/>
      <protection/>
    </xf>
    <xf numFmtId="0" fontId="32" fillId="0" borderId="13" xfId="72" applyFont="1" applyFill="1" applyBorder="1" applyAlignment="1">
      <alignment horizontal="center" vertical="top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0" fontId="32" fillId="0" borderId="18" xfId="72" applyFont="1" applyFill="1" applyBorder="1" applyAlignment="1">
      <alignment horizontal="right" vertical="top" wrapText="1"/>
      <protection/>
    </xf>
    <xf numFmtId="0" fontId="30" fillId="0" borderId="18" xfId="72" applyFont="1" applyFill="1" applyBorder="1" applyAlignment="1">
      <alignment horizontal="right" vertical="top" wrapText="1"/>
      <protection/>
    </xf>
    <xf numFmtId="0" fontId="33" fillId="0" borderId="18" xfId="72" applyFont="1" applyFill="1" applyBorder="1" applyAlignment="1">
      <alignment horizontal="center" vertical="top" wrapText="1"/>
      <protection/>
    </xf>
    <xf numFmtId="0" fontId="30" fillId="0" borderId="18" xfId="72" applyFont="1" applyFill="1" applyBorder="1" applyAlignment="1">
      <alignment horizontal="center" vertical="top" wrapText="1"/>
      <protection/>
    </xf>
    <xf numFmtId="0" fontId="24" fillId="0" borderId="18" xfId="72" applyFont="1" applyFill="1" applyBorder="1" applyAlignment="1">
      <alignment horizontal="right" vertical="top" wrapText="1"/>
      <protection/>
    </xf>
    <xf numFmtId="0" fontId="21" fillId="0" borderId="0" xfId="72" applyFont="1" applyFill="1">
      <alignment/>
      <protection/>
    </xf>
    <xf numFmtId="0" fontId="34" fillId="0" borderId="0" xfId="72" applyFont="1" applyFill="1">
      <alignment/>
      <protection/>
    </xf>
    <xf numFmtId="4" fontId="34" fillId="0" borderId="0" xfId="72" applyNumberFormat="1" applyFont="1" applyFill="1">
      <alignment/>
      <protection/>
    </xf>
    <xf numFmtId="0" fontId="30" fillId="0" borderId="0" xfId="72" applyFont="1" applyFill="1">
      <alignment/>
      <protection/>
    </xf>
    <xf numFmtId="0" fontId="35" fillId="0" borderId="0" xfId="72" applyFont="1" applyFill="1">
      <alignment/>
      <protection/>
    </xf>
    <xf numFmtId="4" fontId="24" fillId="0" borderId="0" xfId="72" applyNumberFormat="1" applyFont="1" applyFill="1" applyAlignment="1">
      <alignment horizontal="center"/>
      <protection/>
    </xf>
    <xf numFmtId="4" fontId="30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4"/>
  <sheetViews>
    <sheetView tabSelected="1" zoomScalePageLayoutView="0" workbookViewId="0" topLeftCell="C5">
      <selection activeCell="G37" sqref="G37"/>
    </sheetView>
  </sheetViews>
  <sheetFormatPr defaultColWidth="9.140625" defaultRowHeight="15"/>
  <cols>
    <col min="1" max="1" width="3.421875" style="11" hidden="1" customWidth="1"/>
    <col min="2" max="2" width="9.140625" style="11" hidden="1" customWidth="1"/>
    <col min="3" max="3" width="27.57421875" style="53" customWidth="1"/>
    <col min="4" max="4" width="13.8515625" style="53" customWidth="1"/>
    <col min="5" max="5" width="11.8515625" style="53" customWidth="1"/>
    <col min="6" max="6" width="13.28125" style="53" customWidth="1"/>
    <col min="7" max="7" width="11.8515625" style="53" customWidth="1"/>
    <col min="8" max="8" width="13.57421875" style="53" customWidth="1"/>
    <col min="9" max="9" width="23.7109375" style="53" customWidth="1"/>
    <col min="10" max="16384" width="9.140625" style="11" customWidth="1"/>
  </cols>
  <sheetData>
    <row r="1" spans="3:9" ht="12.75" customHeight="1" hidden="1">
      <c r="C1" s="10"/>
      <c r="D1" s="10"/>
      <c r="E1" s="10"/>
      <c r="F1" s="10"/>
      <c r="G1" s="10"/>
      <c r="H1" s="10"/>
      <c r="I1" s="10"/>
    </row>
    <row r="2" spans="3:9" ht="13.5" customHeight="1" hidden="1" thickBot="1">
      <c r="C2" s="10"/>
      <c r="D2" s="10"/>
      <c r="E2" s="10" t="s">
        <v>14</v>
      </c>
      <c r="F2" s="10"/>
      <c r="G2" s="10"/>
      <c r="H2" s="10"/>
      <c r="I2" s="10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4.25">
      <c r="C15" s="18" t="s">
        <v>15</v>
      </c>
      <c r="D15" s="18"/>
      <c r="E15" s="18"/>
      <c r="F15" s="18"/>
      <c r="G15" s="18"/>
      <c r="H15" s="18"/>
      <c r="I15" s="18"/>
    </row>
    <row r="16" spans="3:9" ht="12.75">
      <c r="C16" s="19" t="s">
        <v>16</v>
      </c>
      <c r="D16" s="19"/>
      <c r="E16" s="19"/>
      <c r="F16" s="19"/>
      <c r="G16" s="19"/>
      <c r="H16" s="19"/>
      <c r="I16" s="19"/>
    </row>
    <row r="17" spans="3:9" ht="12.75">
      <c r="C17" s="19" t="s">
        <v>17</v>
      </c>
      <c r="D17" s="19"/>
      <c r="E17" s="19"/>
      <c r="F17" s="19"/>
      <c r="G17" s="19"/>
      <c r="H17" s="19"/>
      <c r="I17" s="19"/>
    </row>
    <row r="18" spans="3:9" ht="6" customHeight="1" thickBot="1">
      <c r="C18" s="20"/>
      <c r="D18" s="20"/>
      <c r="E18" s="20"/>
      <c r="F18" s="20"/>
      <c r="G18" s="20"/>
      <c r="H18" s="20"/>
      <c r="I18" s="20"/>
    </row>
    <row r="19" spans="3:9" ht="50.25" customHeight="1" thickBot="1">
      <c r="C19" s="21" t="s">
        <v>18</v>
      </c>
      <c r="D19" s="22" t="s">
        <v>19</v>
      </c>
      <c r="E19" s="23" t="s">
        <v>20</v>
      </c>
      <c r="F19" s="23" t="s">
        <v>21</v>
      </c>
      <c r="G19" s="23" t="s">
        <v>22</v>
      </c>
      <c r="H19" s="23" t="s">
        <v>23</v>
      </c>
      <c r="I19" s="22" t="s">
        <v>24</v>
      </c>
    </row>
    <row r="20" spans="3:9" ht="13.5" customHeight="1" thickBot="1">
      <c r="C20" s="24" t="s">
        <v>25</v>
      </c>
      <c r="D20" s="25"/>
      <c r="E20" s="25"/>
      <c r="F20" s="25"/>
      <c r="G20" s="25"/>
      <c r="H20" s="25"/>
      <c r="I20" s="26"/>
    </row>
    <row r="21" spans="3:9" ht="13.5" customHeight="1" hidden="1" thickBot="1">
      <c r="C21" s="27" t="s">
        <v>26</v>
      </c>
      <c r="D21" s="28"/>
      <c r="E21" s="29"/>
      <c r="F21" s="29"/>
      <c r="G21" s="29">
        <f>E21</f>
        <v>0</v>
      </c>
      <c r="H21" s="29"/>
      <c r="I21" s="30" t="s">
        <v>27</v>
      </c>
    </row>
    <row r="22" spans="3:9" ht="13.5" customHeight="1" hidden="1" thickBot="1">
      <c r="C22" s="27" t="s">
        <v>28</v>
      </c>
      <c r="D22" s="28"/>
      <c r="E22" s="31"/>
      <c r="F22" s="31"/>
      <c r="G22" s="29">
        <f>E22</f>
        <v>0</v>
      </c>
      <c r="H22" s="31"/>
      <c r="I22" s="32"/>
    </row>
    <row r="23" spans="3:9" ht="13.5" customHeight="1" hidden="1" thickBot="1">
      <c r="C23" s="27" t="s">
        <v>29</v>
      </c>
      <c r="D23" s="28"/>
      <c r="E23" s="31"/>
      <c r="F23" s="31"/>
      <c r="G23" s="29">
        <f>E23</f>
        <v>0</v>
      </c>
      <c r="H23" s="33"/>
      <c r="I23" s="32"/>
    </row>
    <row r="24" spans="3:9" ht="13.5" customHeight="1" thickBot="1">
      <c r="C24" s="27" t="s">
        <v>30</v>
      </c>
      <c r="D24" s="34">
        <v>-2.842170943040401E-14</v>
      </c>
      <c r="E24" s="31"/>
      <c r="F24" s="31"/>
      <c r="G24" s="29">
        <f>E24</f>
        <v>0</v>
      </c>
      <c r="H24" s="31">
        <f>+D24+E24-F24</f>
        <v>-2.842170943040401E-14</v>
      </c>
      <c r="I24" s="32"/>
    </row>
    <row r="25" spans="3:9" ht="26.25" customHeight="1" thickBot="1">
      <c r="C25" s="27" t="s">
        <v>31</v>
      </c>
      <c r="D25" s="34">
        <v>0</v>
      </c>
      <c r="E25" s="31"/>
      <c r="F25" s="31"/>
      <c r="G25" s="29">
        <f>E25</f>
        <v>0</v>
      </c>
      <c r="H25" s="31">
        <f>+D25+E25-F25</f>
        <v>0</v>
      </c>
      <c r="I25" s="35"/>
    </row>
    <row r="26" spans="3:9" ht="13.5" customHeight="1" thickBot="1">
      <c r="C26" s="27" t="s">
        <v>32</v>
      </c>
      <c r="D26" s="36">
        <f>SUM(D21:D25)</f>
        <v>-2.842170943040401E-14</v>
      </c>
      <c r="E26" s="36">
        <f>SUM(E21:E25)</f>
        <v>0</v>
      </c>
      <c r="F26" s="36">
        <f>SUM(F21:F25)</f>
        <v>0</v>
      </c>
      <c r="G26" s="36">
        <f>SUM(G21:G25)</f>
        <v>0</v>
      </c>
      <c r="H26" s="36">
        <f>SUM(H21:H25)</f>
        <v>-2.842170943040401E-14</v>
      </c>
      <c r="I26" s="37"/>
    </row>
    <row r="27" spans="3:9" ht="13.5" customHeight="1" thickBot="1">
      <c r="C27" s="38" t="s">
        <v>33</v>
      </c>
      <c r="D27" s="38"/>
      <c r="E27" s="38"/>
      <c r="F27" s="38"/>
      <c r="G27" s="38"/>
      <c r="H27" s="38"/>
      <c r="I27" s="38"/>
    </row>
    <row r="28" spans="3:9" ht="51" customHeight="1" thickBot="1">
      <c r="C28" s="39" t="s">
        <v>18</v>
      </c>
      <c r="D28" s="22" t="s">
        <v>19</v>
      </c>
      <c r="E28" s="23" t="s">
        <v>20</v>
      </c>
      <c r="F28" s="23" t="s">
        <v>21</v>
      </c>
      <c r="G28" s="23" t="s">
        <v>22</v>
      </c>
      <c r="H28" s="23" t="s">
        <v>23</v>
      </c>
      <c r="I28" s="40" t="s">
        <v>34</v>
      </c>
    </row>
    <row r="29" spans="3:9" ht="39.75" customHeight="1" thickBot="1">
      <c r="C29" s="21" t="s">
        <v>35</v>
      </c>
      <c r="D29" s="41">
        <v>-736.31</v>
      </c>
      <c r="E29" s="42">
        <v>6891.72</v>
      </c>
      <c r="F29" s="42">
        <v>8089.62</v>
      </c>
      <c r="G29" s="42">
        <f>+E29</f>
        <v>6891.72</v>
      </c>
      <c r="H29" s="42">
        <f>D29+E29-F29</f>
        <v>-1934.21</v>
      </c>
      <c r="I29" s="43" t="s">
        <v>36</v>
      </c>
    </row>
    <row r="30" spans="3:9" ht="14.25" customHeight="1" thickBot="1">
      <c r="C30" s="27" t="s">
        <v>37</v>
      </c>
      <c r="D30" s="44">
        <v>2.910449659054848E-13</v>
      </c>
      <c r="E30" s="29"/>
      <c r="F30" s="29"/>
      <c r="G30" s="42"/>
      <c r="H30" s="42">
        <f>D30+E30-F30</f>
        <v>2.910449659054848E-13</v>
      </c>
      <c r="I30" s="28"/>
    </row>
    <row r="31" spans="3:9" ht="13.5" customHeight="1" hidden="1" thickBot="1">
      <c r="C31" s="39" t="s">
        <v>38</v>
      </c>
      <c r="D31" s="45">
        <v>0</v>
      </c>
      <c r="E31" s="29"/>
      <c r="F31" s="29"/>
      <c r="G31" s="42"/>
      <c r="H31" s="42">
        <f>+E31-F31</f>
        <v>0</v>
      </c>
      <c r="I31" s="28"/>
    </row>
    <row r="32" spans="3:9" ht="12" customHeight="1" hidden="1" thickBot="1">
      <c r="C32" s="27" t="s">
        <v>39</v>
      </c>
      <c r="D32" s="46">
        <v>0</v>
      </c>
      <c r="E32" s="29"/>
      <c r="F32" s="29"/>
      <c r="G32" s="42"/>
      <c r="H32" s="42">
        <f>+E32-F32</f>
        <v>0</v>
      </c>
      <c r="I32" s="47" t="s">
        <v>40</v>
      </c>
    </row>
    <row r="33" spans="3:9" ht="25.5" customHeight="1" thickBot="1">
      <c r="C33" s="27" t="s">
        <v>41</v>
      </c>
      <c r="D33" s="46">
        <v>-595.73</v>
      </c>
      <c r="E33" s="29">
        <v>4559.94</v>
      </c>
      <c r="F33" s="29">
        <v>3894.08</v>
      </c>
      <c r="G33" s="42">
        <v>13344.25</v>
      </c>
      <c r="H33" s="42">
        <f>D33+E33-F33</f>
        <v>70.12999999999965</v>
      </c>
      <c r="I33" s="48" t="s">
        <v>42</v>
      </c>
    </row>
    <row r="34" spans="3:9" ht="13.5" customHeight="1" hidden="1" thickBot="1">
      <c r="C34" s="27" t="s">
        <v>43</v>
      </c>
      <c r="D34" s="49"/>
      <c r="E34" s="31"/>
      <c r="F34" s="31"/>
      <c r="G34" s="42"/>
      <c r="H34" s="31"/>
      <c r="I34" s="48" t="s">
        <v>44</v>
      </c>
    </row>
    <row r="35" spans="3:9" ht="13.5" customHeight="1" thickBot="1">
      <c r="C35" s="39" t="s">
        <v>45</v>
      </c>
      <c r="D35" s="44">
        <v>-39.57</v>
      </c>
      <c r="E35" s="31">
        <v>343.58</v>
      </c>
      <c r="F35" s="31">
        <v>355.11</v>
      </c>
      <c r="G35" s="42">
        <f>+E35</f>
        <v>343.58</v>
      </c>
      <c r="H35" s="42">
        <f>+D35+E35-F35</f>
        <v>-51.10000000000002</v>
      </c>
      <c r="I35" s="47"/>
    </row>
    <row r="36" spans="3:9" ht="13.5" customHeight="1" hidden="1" thickBot="1">
      <c r="C36" s="27" t="s">
        <v>46</v>
      </c>
      <c r="D36" s="28"/>
      <c r="E36" s="31"/>
      <c r="F36" s="31"/>
      <c r="G36" s="42">
        <f>+E36</f>
        <v>0</v>
      </c>
      <c r="H36" s="31"/>
      <c r="I36" s="48" t="s">
        <v>47</v>
      </c>
    </row>
    <row r="37" spans="3:9" s="50" customFormat="1" ht="13.5" customHeight="1" thickBot="1">
      <c r="C37" s="27" t="s">
        <v>32</v>
      </c>
      <c r="D37" s="36">
        <f>SUM(D29:D36)</f>
        <v>-1371.6099999999994</v>
      </c>
      <c r="E37" s="36">
        <f>SUM(E29:E36)</f>
        <v>11795.24</v>
      </c>
      <c r="F37" s="36">
        <f>SUM(F29:F36)</f>
        <v>12338.810000000001</v>
      </c>
      <c r="G37" s="36">
        <f>SUM(G29:G36)</f>
        <v>20579.550000000003</v>
      </c>
      <c r="H37" s="36">
        <f>SUM(H29:H36)</f>
        <v>-1915.1800000000003</v>
      </c>
      <c r="I37" s="28"/>
    </row>
    <row r="38" spans="3:8" ht="21" customHeight="1">
      <c r="C38" s="51" t="s">
        <v>48</v>
      </c>
      <c r="D38" s="51"/>
      <c r="E38" s="51"/>
      <c r="F38" s="51"/>
      <c r="G38" s="51"/>
      <c r="H38" s="52">
        <f>+H26+H37</f>
        <v>-1915.1800000000003</v>
      </c>
    </row>
    <row r="39" spans="3:4" ht="15">
      <c r="C39" s="54" t="s">
        <v>49</v>
      </c>
      <c r="D39" s="54"/>
    </row>
    <row r="40" spans="3:9" ht="144" customHeight="1" hidden="1">
      <c r="C40" s="16"/>
      <c r="D40" s="55"/>
      <c r="E40" s="55"/>
      <c r="F40" s="55"/>
      <c r="G40" s="55"/>
      <c r="H40" s="17"/>
      <c r="I40" s="17"/>
    </row>
    <row r="41" spans="4:6" ht="12.75">
      <c r="D41" s="56"/>
      <c r="E41" s="56"/>
      <c r="F41" s="56"/>
    </row>
    <row r="42" ht="12.75" hidden="1">
      <c r="H42" s="53">
        <f>+-595.73-736.31-39.57</f>
        <v>-1371.61</v>
      </c>
    </row>
    <row r="43" spans="4:8" ht="12.75">
      <c r="D43" s="56"/>
      <c r="E43" s="56"/>
      <c r="F43" s="56"/>
      <c r="G43" s="56"/>
      <c r="H43" s="56"/>
    </row>
    <row r="44" spans="3:7" ht="12.75">
      <c r="C44" s="53" t="s">
        <v>50</v>
      </c>
      <c r="E44" s="56">
        <f>+E37+E26</f>
        <v>11795.24</v>
      </c>
      <c r="G44" s="56">
        <f>+G37+G26</f>
        <v>20579.550000000003</v>
      </c>
    </row>
  </sheetData>
  <sheetProtection/>
  <mergeCells count="7">
    <mergeCell ref="C15:I15"/>
    <mergeCell ref="C16:I16"/>
    <mergeCell ref="C27:I27"/>
    <mergeCell ref="C20:I20"/>
    <mergeCell ref="C18:I18"/>
    <mergeCell ref="C17:I17"/>
    <mergeCell ref="I21:I2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4"/>
  <sheetViews>
    <sheetView zoomScaleSheetLayoutView="120" zoomScalePageLayoutView="0" workbookViewId="0" topLeftCell="A13">
      <selection activeCell="H22" sqref="H21:H22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7109375" style="0" customWidth="1"/>
  </cols>
  <sheetData>
    <row r="13" spans="1:9" ht="15">
      <c r="A13" s="9" t="s">
        <v>0</v>
      </c>
      <c r="B13" s="9"/>
      <c r="C13" s="9"/>
      <c r="D13" s="9"/>
      <c r="E13" s="9"/>
      <c r="F13" s="9"/>
      <c r="G13" s="9"/>
      <c r="H13" s="9"/>
      <c r="I13" s="9"/>
    </row>
    <row r="14" spans="1:9" ht="15">
      <c r="A14" s="9" t="s">
        <v>1</v>
      </c>
      <c r="B14" s="9"/>
      <c r="C14" s="9"/>
      <c r="D14" s="9"/>
      <c r="E14" s="9"/>
      <c r="F14" s="9"/>
      <c r="G14" s="9"/>
      <c r="H14" s="9"/>
      <c r="I14" s="9"/>
    </row>
    <row r="15" spans="1:9" ht="15">
      <c r="A15" s="9" t="s">
        <v>2</v>
      </c>
      <c r="B15" s="9"/>
      <c r="C15" s="9"/>
      <c r="D15" s="9"/>
      <c r="E15" s="9"/>
      <c r="F15" s="9"/>
      <c r="G15" s="9"/>
      <c r="H15" s="9"/>
      <c r="I15" s="9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18.39699</v>
      </c>
      <c r="C17" s="5"/>
      <c r="D17" s="5">
        <f>0</f>
        <v>0</v>
      </c>
      <c r="E17" s="5">
        <v>0</v>
      </c>
      <c r="F17" s="5">
        <v>0</v>
      </c>
      <c r="G17" s="5">
        <v>0</v>
      </c>
      <c r="H17" s="5">
        <f>-0.07/1000</f>
        <v>-7.000000000000001E-05</v>
      </c>
      <c r="I17" s="5">
        <f>B17+D17+F17-G17</f>
        <v>18.39699</v>
      </c>
    </row>
    <row r="18" spans="2:9" ht="15">
      <c r="B18" s="6"/>
      <c r="C18" s="6"/>
      <c r="D18" s="6"/>
      <c r="E18" s="6"/>
      <c r="F18" s="6"/>
      <c r="G18" s="6"/>
      <c r="H18" s="6"/>
      <c r="I18" s="6"/>
    </row>
    <row r="19" ht="15">
      <c r="A19" t="s">
        <v>13</v>
      </c>
    </row>
    <row r="20" ht="15">
      <c r="A20" s="7"/>
    </row>
    <row r="24" spans="4:6" ht="15">
      <c r="D24" s="8"/>
      <c r="E24" s="8"/>
      <c r="F24" s="8"/>
    </row>
    <row r="25" spans="4:6" ht="15">
      <c r="D25" s="8"/>
      <c r="E25" s="8"/>
      <c r="F25" s="8"/>
    </row>
    <row r="26" spans="4:6" ht="15">
      <c r="D26" s="8"/>
      <c r="E26" s="8"/>
      <c r="F26" s="8"/>
    </row>
    <row r="27" spans="4:6" ht="15">
      <c r="D27" s="8"/>
      <c r="E27" s="8"/>
      <c r="F27" s="8"/>
    </row>
    <row r="32" spans="4:6" ht="15">
      <c r="D32" s="8"/>
      <c r="E32" s="8"/>
      <c r="F32" s="8"/>
    </row>
    <row r="33" spans="4:6" ht="15">
      <c r="D33" s="8"/>
      <c r="E33" s="8"/>
      <c r="F33" s="8"/>
    </row>
    <row r="34" spans="4:6" ht="15">
      <c r="D34" s="8"/>
      <c r="E34" s="8"/>
      <c r="F34" s="8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2020-03-06T19:15:06Z</dcterms:created>
  <dcterms:modified xsi:type="dcterms:W3CDTF">2020-03-06T19:57:46Z</dcterms:modified>
  <cp:category/>
  <cp:version/>
  <cp:contentType/>
  <cp:contentStatus/>
</cp:coreProperties>
</file>