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Катино\У\данные 2022\текущий ремонт\"/>
    </mc:Choice>
  </mc:AlternateContent>
  <xr:revisionPtr revIDLastSave="0" documentId="13_ncr:1_{3BFEAB1B-C52D-49D9-B355-BE8D9B492A4D}" xr6:coauthVersionLast="47" xr6:coauthVersionMax="47" xr10:uidLastSave="{00000000-0000-0000-0000-000000000000}"/>
  <bookViews>
    <workbookView xWindow="-120" yWindow="-120" windowWidth="20730" windowHeight="11310" xr2:uid="{48D74574-712E-4A90-BB50-F1C99CB8D899}"/>
  </bookViews>
  <sheets>
    <sheet name="Березовая10" sheetId="2" r:id="rId1"/>
    <sheet name="Березовая 10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0" i="2" l="1"/>
  <c r="K30" i="2"/>
  <c r="H31" i="2"/>
  <c r="G32" i="2"/>
  <c r="G35" i="2" s="1"/>
  <c r="H32" i="2"/>
  <c r="H33" i="2"/>
  <c r="H34" i="2"/>
  <c r="D35" i="2"/>
  <c r="E35" i="2"/>
  <c r="F35" i="2"/>
  <c r="H35" i="2"/>
  <c r="G38" i="2"/>
  <c r="H38" i="2"/>
  <c r="J38" i="2"/>
  <c r="K38" i="2"/>
  <c r="H39" i="2"/>
  <c r="H47" i="2" s="1"/>
  <c r="H40" i="2"/>
  <c r="H41" i="2"/>
  <c r="H42" i="2"/>
  <c r="J42" i="2"/>
  <c r="K42" i="2"/>
  <c r="H43" i="2"/>
  <c r="H44" i="2"/>
  <c r="E45" i="2"/>
  <c r="F45" i="2"/>
  <c r="G45" i="2"/>
  <c r="G47" i="2" s="1"/>
  <c r="H45" i="2"/>
  <c r="H46" i="2"/>
  <c r="D47" i="2"/>
  <c r="E47" i="2"/>
  <c r="E57" i="2" s="1"/>
  <c r="F47" i="2"/>
  <c r="D54" i="2"/>
  <c r="E54" i="2"/>
  <c r="F54" i="2"/>
  <c r="G54" i="2"/>
  <c r="H54" i="2"/>
  <c r="H56" i="2"/>
  <c r="I18" i="1"/>
  <c r="H48" i="2" l="1"/>
  <c r="G57" i="2"/>
</calcChain>
</file>

<file path=xl/sharedStrings.xml><?xml version="1.0" encoding="utf-8"?>
<sst xmlns="http://schemas.openxmlformats.org/spreadsheetml/2006/main" count="68" uniqueCount="60">
  <si>
    <t>Производство работ по неисправности в системе освещения общедомовых помещений - 0.49 т.р.</t>
  </si>
  <si>
    <t>Расходный материал - 0.08 т.р.</t>
  </si>
  <si>
    <t>Ремонт тепловых пунктов и систем теплопотребления. Установка иммитаторов в ИТП - 0.28 т.р.</t>
  </si>
  <si>
    <t>Восстановление водоотводящих устройств (работы на чердаке, в подвале) - 3.99 т.р.</t>
  </si>
  <si>
    <r>
      <t xml:space="preserve">Затраты по статье "текущий ремонт" составили </t>
    </r>
    <r>
      <rPr>
        <b/>
        <sz val="11"/>
        <rFont val="Calibri"/>
        <family val="2"/>
        <charset val="204"/>
      </rPr>
      <t>4</t>
    </r>
    <r>
      <rPr>
        <b/>
        <sz val="11"/>
        <rFont val="Calibri"/>
        <family val="2"/>
        <charset val="204"/>
      </rPr>
      <t>.84</t>
    </r>
    <r>
      <rPr>
        <sz val="11"/>
        <rFont val="Calibri"/>
        <family val="2"/>
        <charset val="204"/>
      </rPr>
      <t xml:space="preserve"> тыс.рублей, в том числе:</t>
    </r>
  </si>
  <si>
    <t>1.</t>
  </si>
  <si>
    <t>Переходящий остаток,                     тыс.руб.</t>
  </si>
  <si>
    <t>Задолженность населения на 01.01.2022г.,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</si>
  <si>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</si>
  <si>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</si>
  <si>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</si>
  <si>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</si>
  <si>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</si>
  <si>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01.01.2021г., тыс.руб.</t>
  </si>
  <si>
    <t>№                             п/п</t>
  </si>
  <si>
    <t>№ 10 по ул. Березовая с 01.01.2021г. по 31.12.2021г.</t>
  </si>
  <si>
    <t>по выполнению плана текущего ремонта жилого дома</t>
  </si>
  <si>
    <t>ОТЧЕТ</t>
  </si>
  <si>
    <t>ИТОГО ЖКУ</t>
  </si>
  <si>
    <t>ВНИМАНИЕ НА ОБОРТНОЙ СТОРОНЕ СЧЕТ ИЗВЕЩЕНИЕ НА ОПЛАТУ ЖКУ</t>
  </si>
  <si>
    <t>Надеемся на дальнейшее сотрудничество. Администрация ООО "УЮТ-СЕРВИС"</t>
  </si>
  <si>
    <t>ООО "Икс-Трим", ПАО "Ростелеком"</t>
  </si>
  <si>
    <t xml:space="preserve">Поступило за размещение интернет оборудования 23400,00 руб. </t>
  </si>
  <si>
    <t>Размещение Интернет оборудования</t>
  </si>
  <si>
    <t>Прочие поступления</t>
  </si>
  <si>
    <t>Общая задолженность по дому  на 01.01.2022г.</t>
  </si>
  <si>
    <t>Итого</t>
  </si>
  <si>
    <t xml:space="preserve"> ООО"Энерго-Сервис"</t>
  </si>
  <si>
    <t>т/о узлов учета теп/энергии</t>
  </si>
  <si>
    <t>электричество подъездное</t>
  </si>
  <si>
    <t>услуги расчетно-кассовой службы</t>
  </si>
  <si>
    <t>ОАО "Леноблгаз"</t>
  </si>
  <si>
    <t>т/о внутридомового газ/ оборудования</t>
  </si>
  <si>
    <t>АО "Управляющая компания по обращению с отходами в ЛО"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</si>
  <si>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</si>
  <si>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</si>
  <si>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</si>
  <si>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</si>
  <si>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</si>
  <si>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Н/2008-30 от 01.05.2008г.</t>
  </si>
  <si>
    <t>Упр. и сод.общего им-ва</t>
  </si>
  <si>
    <t>Наименование подрядчика</t>
  </si>
  <si>
    <t>Задолженность населения на 01.01.2022г. (руб.)</t>
  </si>
  <si>
    <t>Перечислено поставщику услуг в 2021г. (руб.)</t>
  </si>
  <si>
    <t>Поступило в счет оплаты в 2021г. (руб.)</t>
  </si>
  <si>
    <t>Начислено населению за 2021г. (руб.)</t>
  </si>
  <si>
    <t>Задолженность населения на 01.01.2021г.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</si>
  <si>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</si>
  <si>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</si>
  <si>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</si>
  <si>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</si>
  <si>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</si>
  <si>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</si>
  <si>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 "СКС"</t>
  </si>
  <si>
    <t>Отопление</t>
  </si>
  <si>
    <t>Коммунальные услуги</t>
  </si>
  <si>
    <t>Наименование поставщика</t>
  </si>
  <si>
    <t>имущества жилого дома № 10  по ул. Березовая с 01.01.2021г. по 31.12.2021г.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</si>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</sst>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2" fontId="1" fillId="0" borderId="1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1"/>
    <xf numFmtId="0" fontId="7" fillId="0" borderId="0" xfId="1" applyFont="1"/>
    <xf numFmtId="4" fontId="7" fillId="0" borderId="0" xfId="1" applyNumberFormat="1" applyFont="1"/>
    <xf numFmtId="4" fontId="6" fillId="0" borderId="0" xfId="1" applyNumberFormat="1"/>
    <xf numFmtId="0" fontId="8" fillId="0" borderId="0" xfId="1" applyFont="1"/>
    <xf numFmtId="0" fontId="9" fillId="0" borderId="0" xfId="1" applyFont="1"/>
    <xf numFmtId="0" fontId="7" fillId="0" borderId="1" xfId="1" applyFont="1" applyBorder="1" applyAlignment="1">
      <alignment horizontal="center" vertical="top" wrapText="1"/>
    </xf>
    <xf numFmtId="4" fontId="7" fillId="0" borderId="1" xfId="1" applyNumberFormat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wrapText="1"/>
    </xf>
    <xf numFmtId="0" fontId="10" fillId="0" borderId="3" xfId="1" applyFont="1" applyBorder="1" applyAlignment="1">
      <alignment horizontal="center" vertical="top" wrapText="1"/>
    </xf>
    <xf numFmtId="4" fontId="11" fillId="0" borderId="0" xfId="1" applyNumberFormat="1" applyFont="1"/>
    <xf numFmtId="0" fontId="12" fillId="0" borderId="0" xfId="1" applyFont="1"/>
    <xf numFmtId="0" fontId="10" fillId="0" borderId="4" xfId="1" applyFont="1" applyBorder="1" applyAlignment="1">
      <alignment horizontal="center" vertical="top" wrapText="1"/>
    </xf>
    <xf numFmtId="4" fontId="10" fillId="0" borderId="4" xfId="1" applyNumberFormat="1" applyFont="1" applyBorder="1" applyAlignment="1">
      <alignment vertical="top" wrapText="1"/>
    </xf>
    <xf numFmtId="0" fontId="10" fillId="0" borderId="5" xfId="1" applyFont="1" applyBorder="1" applyAlignment="1">
      <alignment horizontal="center" vertical="top" wrapText="1"/>
    </xf>
    <xf numFmtId="0" fontId="7" fillId="0" borderId="4" xfId="1" applyFont="1" applyBorder="1" applyAlignment="1">
      <alignment horizontal="center" vertical="top" wrapText="1"/>
    </xf>
    <xf numFmtId="4" fontId="13" fillId="0" borderId="6" xfId="1" applyNumberFormat="1" applyFont="1" applyBorder="1" applyAlignment="1">
      <alignment vertical="top" wrapText="1"/>
    </xf>
    <xf numFmtId="4" fontId="7" fillId="0" borderId="4" xfId="1" applyNumberFormat="1" applyFont="1" applyBorder="1" applyAlignment="1">
      <alignment vertical="top" wrapText="1"/>
    </xf>
    <xf numFmtId="4" fontId="7" fillId="0" borderId="4" xfId="1" applyNumberFormat="1" applyFont="1" applyBorder="1" applyAlignment="1">
      <alignment horizontal="right" vertical="top" wrapText="1"/>
    </xf>
    <xf numFmtId="0" fontId="14" fillId="0" borderId="5" xfId="1" applyFont="1" applyBorder="1" applyAlignment="1">
      <alignment horizontal="center" vertical="top" wrapText="1"/>
    </xf>
    <xf numFmtId="0" fontId="7" fillId="0" borderId="4" xfId="1" applyFont="1" applyBorder="1" applyAlignment="1">
      <alignment vertical="top" wrapText="1"/>
    </xf>
    <xf numFmtId="4" fontId="13" fillId="0" borderId="4" xfId="1" applyNumberFormat="1" applyFont="1" applyBorder="1" applyAlignment="1">
      <alignment vertical="top" wrapText="1"/>
    </xf>
    <xf numFmtId="0" fontId="15" fillId="0" borderId="4" xfId="1" applyFont="1" applyBorder="1" applyAlignment="1">
      <alignment horizontal="center" vertical="top" wrapText="1"/>
    </xf>
    <xf numFmtId="4" fontId="16" fillId="0" borderId="4" xfId="1" applyNumberFormat="1" applyFont="1" applyBorder="1" applyAlignment="1">
      <alignment horizontal="right" vertical="top" wrapText="1"/>
    </xf>
    <xf numFmtId="0" fontId="17" fillId="0" borderId="5" xfId="1" applyFont="1" applyBorder="1" applyAlignment="1">
      <alignment horizontal="center" vertical="center" wrapText="1"/>
    </xf>
    <xf numFmtId="0" fontId="16" fillId="0" borderId="7" xfId="1" applyFont="1" applyBorder="1" applyAlignment="1">
      <alignment horizontal="center" vertical="center" wrapText="1"/>
    </xf>
    <xf numFmtId="4" fontId="7" fillId="0" borderId="6" xfId="1" applyNumberFormat="1" applyFont="1" applyBorder="1" applyAlignment="1">
      <alignment horizontal="right" vertical="top" wrapText="1"/>
    </xf>
    <xf numFmtId="0" fontId="14" fillId="0" borderId="8" xfId="1" applyFont="1" applyBorder="1" applyAlignment="1">
      <alignment horizontal="center" vertical="top" wrapText="1"/>
    </xf>
    <xf numFmtId="0" fontId="14" fillId="0" borderId="4" xfId="1" applyFont="1" applyBorder="1" applyAlignment="1">
      <alignment horizontal="center" vertical="top" wrapText="1"/>
    </xf>
    <xf numFmtId="0" fontId="18" fillId="0" borderId="6" xfId="1" applyFont="1" applyBorder="1" applyAlignment="1">
      <alignment horizontal="center" vertical="top" wrapText="1"/>
    </xf>
    <xf numFmtId="0" fontId="14" fillId="0" borderId="6" xfId="1" applyFont="1" applyBorder="1" applyAlignment="1">
      <alignment horizontal="center" vertical="top" wrapText="1"/>
    </xf>
    <xf numFmtId="0" fontId="10" fillId="0" borderId="9" xfId="1" applyFont="1" applyBorder="1" applyAlignment="1">
      <alignment horizontal="center" vertical="top" wrapText="1"/>
    </xf>
    <xf numFmtId="0" fontId="10" fillId="0" borderId="8" xfId="1" applyFont="1" applyBorder="1" applyAlignment="1">
      <alignment horizontal="center" vertical="top" wrapText="1"/>
    </xf>
    <xf numFmtId="0" fontId="16" fillId="0" borderId="5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4" fillId="0" borderId="11" xfId="1" applyFont="1" applyBorder="1" applyAlignment="1">
      <alignment horizontal="center" vertical="top" wrapText="1"/>
    </xf>
    <xf numFmtId="0" fontId="14" fillId="0" borderId="9" xfId="1" applyFont="1" applyBorder="1" applyAlignment="1">
      <alignment horizontal="center" vertical="top" wrapText="1"/>
    </xf>
    <xf numFmtId="0" fontId="14" fillId="0" borderId="2" xfId="1" applyFont="1" applyBorder="1" applyAlignment="1">
      <alignment horizontal="center" vertical="top" wrapText="1"/>
    </xf>
    <xf numFmtId="0" fontId="19" fillId="0" borderId="12" xfId="1" applyFont="1" applyBorder="1" applyAlignment="1">
      <alignment horizontal="center"/>
    </xf>
    <xf numFmtId="0" fontId="19" fillId="0" borderId="0" xfId="1" applyFont="1" applyAlignment="1">
      <alignment horizontal="center"/>
    </xf>
    <xf numFmtId="0" fontId="20" fillId="0" borderId="0" xfId="1" applyFont="1" applyAlignment="1">
      <alignment horizontal="center"/>
    </xf>
    <xf numFmtId="0" fontId="10" fillId="0" borderId="0" xfId="1" applyFont="1" applyAlignment="1">
      <alignment horizontal="center"/>
    </xf>
  </cellXfs>
  <cellStyles count="2">
    <cellStyle name="Обычный" xfId="0" builtinId="0"/>
    <cellStyle name="Обычный 2" xfId="1" xr:uid="{880C9725-3D85-468C-BBB6-C7A806D05F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6EA6F-A23D-4188-952A-1C8B7DF8B5CF}">
  <dimension ref="A1:K57"/>
  <sheetViews>
    <sheetView tabSelected="1" topLeftCell="C33" workbookViewId="0">
      <selection activeCell="F57" sqref="F57"/>
    </sheetView>
  </sheetViews>
  <sheetFormatPr defaultRowHeight="12.75" x14ac:dyDescent="0.2"/>
  <cols>
    <col min="1" max="1" width="3.42578125" style="9" hidden="1" customWidth="1"/>
    <col min="2" max="2" width="9.140625" style="9" hidden="1" customWidth="1"/>
    <col min="3" max="3" width="27.85546875" style="10" customWidth="1"/>
    <col min="4" max="4" width="12.7109375" style="10" customWidth="1"/>
    <col min="5" max="5" width="11.5703125" style="10" customWidth="1"/>
    <col min="6" max="6" width="13.28515625" style="10" customWidth="1"/>
    <col min="7" max="7" width="11.85546875" style="10" customWidth="1"/>
    <col min="8" max="8" width="12.7109375" style="10" customWidth="1"/>
    <col min="9" max="9" width="24.5703125" style="10" customWidth="1"/>
    <col min="10" max="11" width="0" style="9" hidden="1" customWidth="1"/>
    <col min="12" max="16384" width="9.140625" style="9"/>
  </cols>
  <sheetData>
    <row r="1" spans="3:9" ht="12.75" hidden="1" customHeight="1" x14ac:dyDescent="0.2">
      <c r="C1" s="13"/>
      <c r="D1" s="13"/>
      <c r="E1" s="13"/>
      <c r="F1" s="13"/>
      <c r="G1" s="13"/>
      <c r="H1" s="13"/>
      <c r="I1" s="13"/>
    </row>
    <row r="2" spans="3:9" ht="13.5" hidden="1" customHeight="1" x14ac:dyDescent="0.2">
      <c r="C2" s="13"/>
      <c r="D2" s="13"/>
      <c r="E2" s="13" t="s">
        <v>19</v>
      </c>
      <c r="F2" s="13"/>
      <c r="G2" s="13"/>
      <c r="H2" s="13"/>
      <c r="I2" s="13"/>
    </row>
    <row r="3" spans="3:9" ht="12.75" hidden="1" customHeight="1" x14ac:dyDescent="0.2">
      <c r="C3" s="50"/>
      <c r="D3" s="50"/>
      <c r="E3" s="13"/>
      <c r="F3" s="13"/>
      <c r="G3" s="13"/>
      <c r="H3" s="13"/>
      <c r="I3" s="13"/>
    </row>
    <row r="4" spans="3:9" ht="12.75" hidden="1" customHeight="1" x14ac:dyDescent="0.2">
      <c r="C4" s="50"/>
      <c r="D4" s="50"/>
      <c r="E4" s="13"/>
      <c r="F4" s="13"/>
      <c r="G4" s="13"/>
      <c r="H4" s="13"/>
      <c r="I4" s="13"/>
    </row>
    <row r="5" spans="3:9" ht="12.75" customHeight="1" x14ac:dyDescent="0.2">
      <c r="C5" s="50"/>
      <c r="D5" s="50"/>
      <c r="E5" s="13"/>
      <c r="F5" s="13"/>
      <c r="G5" s="13"/>
      <c r="H5" s="13"/>
      <c r="I5" s="13"/>
    </row>
    <row r="6" spans="3:9" ht="12.75" customHeight="1" x14ac:dyDescent="0.2">
      <c r="C6" s="50"/>
      <c r="D6" s="50"/>
      <c r="E6" s="13"/>
      <c r="F6" s="13"/>
      <c r="G6" s="13"/>
      <c r="H6" s="13"/>
      <c r="I6" s="13"/>
    </row>
    <row r="7" spans="3:9" ht="12.75" customHeight="1" x14ac:dyDescent="0.2">
      <c r="C7" s="50"/>
      <c r="D7" s="50"/>
      <c r="E7" s="13"/>
      <c r="F7" s="13"/>
      <c r="G7" s="13"/>
      <c r="H7" s="13"/>
      <c r="I7" s="13"/>
    </row>
    <row r="8" spans="3:9" ht="12.75" customHeight="1" x14ac:dyDescent="0.2">
      <c r="C8" s="50"/>
      <c r="D8" s="50"/>
      <c r="E8" s="13"/>
      <c r="F8" s="13"/>
      <c r="G8" s="13"/>
      <c r="H8" s="13"/>
      <c r="I8" s="13"/>
    </row>
    <row r="9" spans="3:9" ht="12.75" customHeight="1" x14ac:dyDescent="0.2">
      <c r="C9" s="50"/>
      <c r="D9" s="50"/>
      <c r="E9" s="13"/>
      <c r="F9" s="13"/>
      <c r="G9" s="13"/>
      <c r="H9" s="13"/>
      <c r="I9" s="13"/>
    </row>
    <row r="10" spans="3:9" ht="12.75" customHeight="1" x14ac:dyDescent="0.2">
      <c r="C10" s="50"/>
      <c r="D10" s="50"/>
      <c r="E10" s="13"/>
      <c r="F10" s="13"/>
      <c r="G10" s="13"/>
      <c r="H10" s="13"/>
      <c r="I10" s="13"/>
    </row>
    <row r="11" spans="3:9" ht="12.75" customHeight="1" x14ac:dyDescent="0.2">
      <c r="C11" s="50"/>
      <c r="D11" s="50"/>
      <c r="E11" s="13"/>
      <c r="F11" s="13"/>
      <c r="G11" s="13"/>
      <c r="H11" s="13"/>
      <c r="I11" s="13"/>
    </row>
    <row r="12" spans="3:9" ht="14.25" customHeight="1" x14ac:dyDescent="0.2">
      <c r="C12" s="50"/>
      <c r="D12" s="50"/>
      <c r="E12" s="13"/>
      <c r="F12" s="13"/>
      <c r="G12" s="13"/>
      <c r="H12" s="13"/>
      <c r="I12" s="13"/>
    </row>
    <row r="13" spans="3:9" ht="12.75" customHeight="1" x14ac:dyDescent="0.2">
      <c r="C13" s="50"/>
      <c r="D13" s="50"/>
      <c r="E13" s="13"/>
      <c r="F13" s="13"/>
      <c r="G13" s="13"/>
      <c r="H13" s="13"/>
      <c r="I13" s="13"/>
    </row>
    <row r="14" spans="3:9" ht="12.75" customHeight="1" x14ac:dyDescent="0.2">
      <c r="C14" s="50"/>
      <c r="D14" s="50"/>
      <c r="E14" s="13"/>
      <c r="F14" s="13"/>
      <c r="G14" s="13"/>
      <c r="H14" s="13"/>
      <c r="I14" s="13"/>
    </row>
    <row r="15" spans="3:9" ht="12.75" customHeight="1" x14ac:dyDescent="0.2">
      <c r="C15" s="50"/>
      <c r="D15" s="50"/>
      <c r="E15" s="13"/>
      <c r="F15" s="13"/>
      <c r="G15" s="13"/>
      <c r="H15" s="13"/>
      <c r="I15" s="13"/>
    </row>
    <row r="16" spans="3:9" ht="12.75" customHeight="1" x14ac:dyDescent="0.2">
      <c r="C16" s="50"/>
      <c r="D16" s="50"/>
      <c r="E16" s="13"/>
      <c r="F16" s="13"/>
      <c r="G16" s="13"/>
      <c r="H16" s="13"/>
      <c r="I16" s="13"/>
    </row>
    <row r="17" spans="3:11" ht="12.75" customHeight="1" x14ac:dyDescent="0.2">
      <c r="C17" s="50"/>
      <c r="D17" s="50"/>
      <c r="E17" s="13"/>
      <c r="F17" s="13"/>
      <c r="G17" s="13"/>
      <c r="H17" s="13"/>
      <c r="I17" s="13"/>
    </row>
    <row r="18" spans="3:11" ht="12.75" customHeight="1" x14ac:dyDescent="0.2">
      <c r="C18" s="50"/>
      <c r="D18" s="50"/>
      <c r="E18" s="13"/>
      <c r="F18" s="13"/>
      <c r="G18" s="13"/>
      <c r="H18" s="13"/>
      <c r="I18" s="13"/>
    </row>
    <row r="19" spans="3:11" ht="12.75" customHeight="1" x14ac:dyDescent="0.2">
      <c r="C19" s="50"/>
      <c r="D19" s="50"/>
      <c r="E19" s="13"/>
      <c r="F19" s="13"/>
      <c r="G19" s="13"/>
      <c r="H19" s="13"/>
      <c r="I19" s="13"/>
    </row>
    <row r="20" spans="3:11" ht="12.75" customHeight="1" x14ac:dyDescent="0.2">
      <c r="C20" s="50"/>
      <c r="D20" s="50"/>
      <c r="E20" s="13"/>
      <c r="F20" s="13"/>
      <c r="G20" s="13"/>
      <c r="H20" s="13"/>
      <c r="I20" s="13"/>
    </row>
    <row r="21" spans="3:11" ht="12.75" customHeight="1" x14ac:dyDescent="0.2">
      <c r="C21" s="50"/>
      <c r="D21" s="50"/>
      <c r="E21" s="13"/>
      <c r="F21" s="13"/>
      <c r="G21" s="13"/>
      <c r="H21" s="13"/>
      <c r="I21" s="13"/>
    </row>
    <row r="22" spans="3:11" ht="12.75" customHeight="1" x14ac:dyDescent="0.2">
      <c r="C22" s="50"/>
      <c r="D22" s="50"/>
      <c r="E22" s="13"/>
      <c r="F22" s="13"/>
      <c r="G22" s="13"/>
      <c r="H22" s="13"/>
      <c r="I22" s="13"/>
    </row>
    <row r="23" spans="3:11" ht="12.75" customHeight="1" x14ac:dyDescent="0.2">
      <c r="C23" s="50"/>
      <c r="D23" s="50"/>
      <c r="E23" s="13"/>
      <c r="F23" s="13"/>
      <c r="G23" s="13"/>
      <c r="H23" s="13"/>
      <c r="I23" s="13"/>
    </row>
    <row r="24" spans="3:11" ht="14.25" x14ac:dyDescent="0.2">
      <c r="C24" s="49" t="s">
        <v>59</v>
      </c>
      <c r="D24" s="49"/>
      <c r="E24" s="49"/>
      <c r="F24" s="49"/>
      <c r="G24" s="49"/>
      <c r="H24" s="49"/>
      <c r="I24" s="49"/>
    </row>
    <row r="25" spans="3:11" x14ac:dyDescent="0.2">
      <c r="C25" s="48" t="s">
        <v>58</v>
      </c>
      <c r="D25" s="48"/>
      <c r="E25" s="48"/>
      <c r="F25" s="48"/>
      <c r="G25" s="48"/>
      <c r="H25" s="48"/>
      <c r="I25" s="48"/>
    </row>
    <row r="26" spans="3:11" x14ac:dyDescent="0.2">
      <c r="C26" s="48" t="s">
        <v>57</v>
      </c>
      <c r="D26" s="48"/>
      <c r="E26" s="48"/>
      <c r="F26" s="48"/>
      <c r="G26" s="48"/>
      <c r="H26" s="48"/>
      <c r="I26" s="48"/>
    </row>
    <row r="27" spans="3:11" ht="6" customHeight="1" thickBot="1" x14ac:dyDescent="0.25">
      <c r="C27" s="47"/>
      <c r="D27" s="47"/>
      <c r="E27" s="47"/>
      <c r="F27" s="47"/>
      <c r="G27" s="47"/>
      <c r="H27" s="47"/>
      <c r="I27" s="47"/>
    </row>
    <row r="28" spans="3:11" ht="50.25" customHeight="1" thickBot="1" x14ac:dyDescent="0.25">
      <c r="C28" s="36" t="s">
        <v>47</v>
      </c>
      <c r="D28" s="39" t="s">
        <v>46</v>
      </c>
      <c r="E28" s="38" t="s">
        <v>45</v>
      </c>
      <c r="F28" s="38" t="s">
        <v>44</v>
      </c>
      <c r="G28" s="38" t="s">
        <v>43</v>
      </c>
      <c r="H28" s="38" t="s">
        <v>42</v>
      </c>
      <c r="I28" s="39" t="s">
        <v>56</v>
      </c>
    </row>
    <row r="29" spans="3:11" ht="13.5" customHeight="1" thickBot="1" x14ac:dyDescent="0.25">
      <c r="C29" s="46" t="s">
        <v>55</v>
      </c>
      <c r="D29" s="45"/>
      <c r="E29" s="45"/>
      <c r="F29" s="45"/>
      <c r="G29" s="45"/>
      <c r="H29" s="45"/>
      <c r="I29" s="44"/>
    </row>
    <row r="30" spans="3:11" ht="13.5" customHeight="1" thickBot="1" x14ac:dyDescent="0.25">
      <c r="C30" s="23" t="s">
        <v>54</v>
      </c>
      <c r="D30" s="27">
        <v>943.87000000005173</v>
      </c>
      <c r="E30" s="30"/>
      <c r="F30" s="30">
        <v>217.53</v>
      </c>
      <c r="G30" s="30"/>
      <c r="H30" s="30">
        <f>+D30+E30-F30</f>
        <v>726.34000000005176</v>
      </c>
      <c r="I30" s="34" t="s">
        <v>53</v>
      </c>
      <c r="K30" s="12">
        <f>11761.45</f>
        <v>11761.45</v>
      </c>
    </row>
    <row r="31" spans="3:11" ht="13.5" hidden="1" customHeight="1" thickBot="1" x14ac:dyDescent="0.25">
      <c r="C31" s="23" t="s">
        <v>52</v>
      </c>
      <c r="D31" s="27">
        <v>0</v>
      </c>
      <c r="E31" s="26"/>
      <c r="F31" s="26"/>
      <c r="G31" s="30"/>
      <c r="H31" s="30">
        <f>+D31+E31-F31</f>
        <v>0</v>
      </c>
      <c r="I31" s="43"/>
    </row>
    <row r="32" spans="3:11" ht="13.5" customHeight="1" thickBot="1" x14ac:dyDescent="0.25">
      <c r="C32" s="23" t="s">
        <v>51</v>
      </c>
      <c r="D32" s="27">
        <v>13512.61</v>
      </c>
      <c r="E32" s="26">
        <v>41376.21</v>
      </c>
      <c r="F32" s="26">
        <v>46816.23</v>
      </c>
      <c r="G32" s="30">
        <f>+E32</f>
        <v>41376.21</v>
      </c>
      <c r="H32" s="30">
        <f>+D32+E32-F32</f>
        <v>8072.5899999999965</v>
      </c>
      <c r="I32" s="43"/>
      <c r="K32" s="9">
        <v>3340.93</v>
      </c>
    </row>
    <row r="33" spans="3:11" ht="13.5" customHeight="1" thickBot="1" x14ac:dyDescent="0.25">
      <c r="C33" s="23" t="s">
        <v>50</v>
      </c>
      <c r="D33" s="27">
        <v>0</v>
      </c>
      <c r="E33" s="26"/>
      <c r="F33" s="26"/>
      <c r="G33" s="30"/>
      <c r="H33" s="30">
        <f>+D33+E33-F33</f>
        <v>0</v>
      </c>
      <c r="I33" s="43"/>
    </row>
    <row r="34" spans="3:11" ht="13.5" customHeight="1" thickBot="1" x14ac:dyDescent="0.25">
      <c r="C34" s="23" t="s">
        <v>49</v>
      </c>
      <c r="D34" s="27">
        <v>0</v>
      </c>
      <c r="E34" s="26"/>
      <c r="F34" s="26"/>
      <c r="G34" s="30"/>
      <c r="H34" s="30">
        <f>+D34+E34-F34</f>
        <v>0</v>
      </c>
      <c r="I34" s="42"/>
    </row>
    <row r="35" spans="3:11" ht="13.5" customHeight="1" thickBot="1" x14ac:dyDescent="0.25">
      <c r="C35" s="23" t="s">
        <v>26</v>
      </c>
      <c r="D35" s="22">
        <f>SUM(D30:D34)</f>
        <v>14456.480000000052</v>
      </c>
      <c r="E35" s="22">
        <f>SUM(E30:E34)</f>
        <v>41376.21</v>
      </c>
      <c r="F35" s="22">
        <f>SUM(F30:F34)</f>
        <v>47033.760000000002</v>
      </c>
      <c r="G35" s="22">
        <f>SUM(G30:G34)</f>
        <v>41376.21</v>
      </c>
      <c r="H35" s="22">
        <f>SUM(H30:H34)</f>
        <v>8798.9300000000476</v>
      </c>
      <c r="I35" s="41"/>
    </row>
    <row r="36" spans="3:11" ht="13.5" customHeight="1" thickBot="1" x14ac:dyDescent="0.25">
      <c r="C36" s="40" t="s">
        <v>48</v>
      </c>
      <c r="D36" s="40"/>
      <c r="E36" s="40"/>
      <c r="F36" s="40"/>
      <c r="G36" s="40"/>
      <c r="H36" s="40"/>
      <c r="I36" s="40"/>
    </row>
    <row r="37" spans="3:11" ht="49.5" customHeight="1" thickBot="1" x14ac:dyDescent="0.25">
      <c r="C37" s="28" t="s">
        <v>47</v>
      </c>
      <c r="D37" s="39" t="s">
        <v>46</v>
      </c>
      <c r="E37" s="38" t="s">
        <v>45</v>
      </c>
      <c r="F37" s="38" t="s">
        <v>44</v>
      </c>
      <c r="G37" s="38" t="s">
        <v>43</v>
      </c>
      <c r="H37" s="38" t="s">
        <v>42</v>
      </c>
      <c r="I37" s="37" t="s">
        <v>41</v>
      </c>
    </row>
    <row r="38" spans="3:11" ht="21" customHeight="1" thickBot="1" x14ac:dyDescent="0.25">
      <c r="C38" s="36" t="s">
        <v>40</v>
      </c>
      <c r="D38" s="35">
        <v>29587.5</v>
      </c>
      <c r="E38" s="25">
        <v>114267.36</v>
      </c>
      <c r="F38" s="25">
        <v>119328.85</v>
      </c>
      <c r="G38" s="25">
        <f>+E38</f>
        <v>114267.36</v>
      </c>
      <c r="H38" s="25">
        <f>+D38+E38-F38</f>
        <v>24526.00999999998</v>
      </c>
      <c r="I38" s="34" t="s">
        <v>39</v>
      </c>
      <c r="J38" s="12">
        <f>12432.24+1.41-D38</f>
        <v>-17153.849999999999</v>
      </c>
      <c r="K38" s="12">
        <f>6619.89+464.29+217.61-H38</f>
        <v>-17224.219999999979</v>
      </c>
    </row>
    <row r="39" spans="3:11" ht="21.75" customHeight="1" thickBot="1" x14ac:dyDescent="0.25">
      <c r="C39" s="23" t="s">
        <v>38</v>
      </c>
      <c r="D39" s="27">
        <v>7370.6</v>
      </c>
      <c r="E39" s="30">
        <v>28793.64</v>
      </c>
      <c r="F39" s="30">
        <v>28950.62</v>
      </c>
      <c r="G39" s="25">
        <v>4840.84</v>
      </c>
      <c r="H39" s="25">
        <f>+D39+E39-F39</f>
        <v>7213.619999999999</v>
      </c>
      <c r="I39" s="33"/>
    </row>
    <row r="40" spans="3:11" ht="13.5" customHeight="1" thickBot="1" x14ac:dyDescent="0.25">
      <c r="C40" s="28" t="s">
        <v>37</v>
      </c>
      <c r="D40" s="32">
        <v>0</v>
      </c>
      <c r="E40" s="30"/>
      <c r="F40" s="30"/>
      <c r="G40" s="25"/>
      <c r="H40" s="25">
        <f>+D40+E40-F40</f>
        <v>0</v>
      </c>
      <c r="I40" s="31"/>
    </row>
    <row r="41" spans="3:11" ht="12.75" hidden="1" customHeight="1" thickBot="1" x14ac:dyDescent="0.25">
      <c r="C41" s="23" t="s">
        <v>36</v>
      </c>
      <c r="D41" s="27">
        <v>0</v>
      </c>
      <c r="E41" s="30"/>
      <c r="F41" s="30"/>
      <c r="G41" s="25"/>
      <c r="H41" s="25">
        <f>+D41+E41-F41</f>
        <v>0</v>
      </c>
      <c r="I41" s="31" t="s">
        <v>35</v>
      </c>
    </row>
    <row r="42" spans="3:11" ht="26.25" customHeight="1" thickBot="1" x14ac:dyDescent="0.25">
      <c r="C42" s="23" t="s">
        <v>34</v>
      </c>
      <c r="D42" s="27">
        <v>2470.59</v>
      </c>
      <c r="E42" s="30"/>
      <c r="F42" s="30">
        <v>569.22</v>
      </c>
      <c r="G42" s="25"/>
      <c r="H42" s="25">
        <f>+D42+E42-F42</f>
        <v>1901.3700000000001</v>
      </c>
      <c r="I42" s="24" t="s">
        <v>33</v>
      </c>
      <c r="J42" s="9">
        <f>2588.17+649.08</f>
        <v>3237.25</v>
      </c>
      <c r="K42" s="9">
        <f>79.28+1652.37</f>
        <v>1731.6499999999999</v>
      </c>
    </row>
    <row r="43" spans="3:11" ht="13.5" hidden="1" customHeight="1" thickBot="1" x14ac:dyDescent="0.25">
      <c r="C43" s="23" t="s">
        <v>32</v>
      </c>
      <c r="D43" s="27">
        <v>0</v>
      </c>
      <c r="E43" s="29"/>
      <c r="F43" s="29"/>
      <c r="G43" s="25"/>
      <c r="H43" s="25">
        <f>+D43+E43-F43</f>
        <v>0</v>
      </c>
      <c r="I43" s="24" t="s">
        <v>31</v>
      </c>
    </row>
    <row r="44" spans="3:11" ht="13.5" customHeight="1" thickBot="1" x14ac:dyDescent="0.25">
      <c r="C44" s="28" t="s">
        <v>30</v>
      </c>
      <c r="D44" s="27">
        <v>458.9</v>
      </c>
      <c r="E44" s="26"/>
      <c r="F44" s="26">
        <v>105.76</v>
      </c>
      <c r="G44" s="25"/>
      <c r="H44" s="25">
        <f>+D44+E44-F44</f>
        <v>353.14</v>
      </c>
      <c r="I44" s="24"/>
    </row>
    <row r="45" spans="3:11" ht="13.5" customHeight="1" thickBot="1" x14ac:dyDescent="0.25">
      <c r="C45" s="28" t="s">
        <v>29</v>
      </c>
      <c r="D45" s="27">
        <v>4348.2700000000004</v>
      </c>
      <c r="E45" s="26">
        <f>9311.38+3439.44</f>
        <v>12750.82</v>
      </c>
      <c r="F45" s="26">
        <f>9320.08+3484.03</f>
        <v>12804.11</v>
      </c>
      <c r="G45" s="25">
        <f>+E45</f>
        <v>12750.82</v>
      </c>
      <c r="H45" s="25">
        <f>+D45+E45-F45</f>
        <v>4294.9799999999996</v>
      </c>
      <c r="I45" s="24"/>
    </row>
    <row r="46" spans="3:11" ht="13.5" customHeight="1" thickBot="1" x14ac:dyDescent="0.25">
      <c r="C46" s="23" t="s">
        <v>28</v>
      </c>
      <c r="D46" s="27">
        <v>1566.08</v>
      </c>
      <c r="E46" s="26">
        <v>6017.52</v>
      </c>
      <c r="F46" s="26">
        <v>6056.25</v>
      </c>
      <c r="G46" s="25">
        <v>11862.84</v>
      </c>
      <c r="H46" s="25">
        <f>+D46+E46-F46</f>
        <v>1527.3500000000004</v>
      </c>
      <c r="I46" s="24" t="s">
        <v>27</v>
      </c>
    </row>
    <row r="47" spans="3:11" ht="13.5" customHeight="1" thickBot="1" x14ac:dyDescent="0.25">
      <c r="C47" s="23" t="s">
        <v>26</v>
      </c>
      <c r="D47" s="22">
        <f>SUM(D38:D46)</f>
        <v>45801.94</v>
      </c>
      <c r="E47" s="22">
        <f>SUM(E38:E46)</f>
        <v>161829.34</v>
      </c>
      <c r="F47" s="22">
        <f>SUM(F38:F46)</f>
        <v>167814.81</v>
      </c>
      <c r="G47" s="22">
        <f>SUM(G38:G46)</f>
        <v>143721.85999999999</v>
      </c>
      <c r="H47" s="22">
        <f>SUM(H38:H46)</f>
        <v>39816.469999999979</v>
      </c>
      <c r="I47" s="21"/>
    </row>
    <row r="48" spans="3:11" ht="17.25" customHeight="1" thickBot="1" x14ac:dyDescent="0.35">
      <c r="C48" s="20" t="s">
        <v>25</v>
      </c>
      <c r="D48" s="20"/>
      <c r="E48" s="20"/>
      <c r="F48" s="20"/>
      <c r="G48" s="20"/>
      <c r="H48" s="19">
        <f>+H35+H47</f>
        <v>48615.400000000023</v>
      </c>
    </row>
    <row r="49" spans="3:9" ht="13.5" customHeight="1" thickBot="1" x14ac:dyDescent="0.25">
      <c r="C49" s="18" t="s">
        <v>24</v>
      </c>
      <c r="D49" s="18"/>
      <c r="E49" s="18"/>
      <c r="F49" s="18"/>
      <c r="G49" s="18"/>
      <c r="H49" s="18"/>
      <c r="I49" s="18"/>
    </row>
    <row r="50" spans="3:9" ht="26.25" customHeight="1" thickBot="1" x14ac:dyDescent="0.25">
      <c r="C50" s="17" t="s">
        <v>23</v>
      </c>
      <c r="D50" s="16" t="s">
        <v>22</v>
      </c>
      <c r="E50" s="16"/>
      <c r="F50" s="16"/>
      <c r="G50" s="16"/>
      <c r="H50" s="16"/>
      <c r="I50" s="15" t="s">
        <v>21</v>
      </c>
    </row>
    <row r="51" spans="3:9" ht="15" x14ac:dyDescent="0.25">
      <c r="C51" s="14" t="s">
        <v>20</v>
      </c>
      <c r="D51" s="14"/>
    </row>
    <row r="52" spans="3:9" hidden="1" x14ac:dyDescent="0.2"/>
    <row r="53" spans="3:9" x14ac:dyDescent="0.2">
      <c r="D53" s="11"/>
      <c r="E53" s="11"/>
      <c r="F53" s="11"/>
    </row>
    <row r="54" spans="3:9" hidden="1" x14ac:dyDescent="0.2">
      <c r="D54" s="11">
        <f>+D38+D39+D40</f>
        <v>36958.1</v>
      </c>
      <c r="E54" s="11">
        <f>+E38+E39+E40</f>
        <v>143061</v>
      </c>
      <c r="F54" s="11">
        <f>+F38+F39+F40</f>
        <v>148279.47</v>
      </c>
      <c r="G54" s="11">
        <f>+G38+G39+G40</f>
        <v>119108.2</v>
      </c>
      <c r="H54" s="11">
        <f>+H38+H39+H40</f>
        <v>31739.629999999979</v>
      </c>
    </row>
    <row r="55" spans="3:9" x14ac:dyDescent="0.2">
      <c r="C55" s="13"/>
      <c r="D55" s="13"/>
      <c r="E55" s="13" t="s">
        <v>19</v>
      </c>
      <c r="F55" s="13"/>
      <c r="G55" s="13"/>
      <c r="H55" s="13"/>
      <c r="I55" s="13"/>
    </row>
    <row r="56" spans="3:9" hidden="1" x14ac:dyDescent="0.2">
      <c r="C56" s="9"/>
      <c r="D56" s="9"/>
      <c r="E56" s="12"/>
      <c r="F56" s="12"/>
      <c r="G56" s="9"/>
      <c r="H56" s="9">
        <f>3122.6+640.35+2869.6+11921.06+719.7+1696.12+671.55</f>
        <v>21640.98</v>
      </c>
    </row>
    <row r="57" spans="3:9" x14ac:dyDescent="0.2">
      <c r="C57" s="10" t="s">
        <v>18</v>
      </c>
      <c r="D57" s="11"/>
      <c r="E57" s="11">
        <f>+E47+E35+23400</f>
        <v>226605.55</v>
      </c>
      <c r="F57" s="11"/>
      <c r="G57" s="11">
        <f>+G47+G35</f>
        <v>185098.06999999998</v>
      </c>
      <c r="H57" s="11"/>
    </row>
  </sheetData>
  <mergeCells count="10">
    <mergeCell ref="C49:I49"/>
    <mergeCell ref="D50:H50"/>
    <mergeCell ref="I38:I39"/>
    <mergeCell ref="I30:I34"/>
    <mergeCell ref="C24:I24"/>
    <mergeCell ref="C25:I25"/>
    <mergeCell ref="C36:I36"/>
    <mergeCell ref="C29:I29"/>
    <mergeCell ref="C27:I27"/>
    <mergeCell ref="C26:I26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5A1BC-5B00-4353-BB95-AB7CB39573E2}">
  <dimension ref="A14:I24"/>
  <sheetViews>
    <sheetView topLeftCell="A14" zoomScaleNormal="100" zoomScaleSheetLayoutView="120" workbookViewId="0">
      <selection activeCell="F29" sqref="F29"/>
    </sheetView>
  </sheetViews>
  <sheetFormatPr defaultRowHeight="15" x14ac:dyDescent="0.25"/>
  <cols>
    <col min="1" max="1" width="4.5703125" customWidth="1"/>
    <col min="2" max="2" width="12.42578125" customWidth="1"/>
    <col min="3" max="3" width="13.28515625" hidden="1" customWidth="1"/>
    <col min="4" max="4" width="12.140625" customWidth="1"/>
    <col min="5" max="5" width="13.5703125" customWidth="1"/>
    <col min="6" max="6" width="13.28515625" customWidth="1"/>
    <col min="7" max="7" width="14.28515625" customWidth="1"/>
    <col min="8" max="8" width="15.140625" customWidth="1"/>
    <col min="9" max="9" width="13.5703125" customWidth="1"/>
  </cols>
  <sheetData>
    <row r="14" spans="1:9" x14ac:dyDescent="0.25">
      <c r="A14" s="8" t="s">
        <v>17</v>
      </c>
      <c r="B14" s="8"/>
      <c r="C14" s="8"/>
      <c r="D14" s="8"/>
      <c r="E14" s="8"/>
      <c r="F14" s="8"/>
      <c r="G14" s="8"/>
      <c r="H14" s="8"/>
      <c r="I14" s="8"/>
    </row>
    <row r="15" spans="1:9" x14ac:dyDescent="0.25">
      <c r="A15" s="8" t="s">
        <v>16</v>
      </c>
      <c r="B15" s="8"/>
      <c r="C15" s="8"/>
      <c r="D15" s="8"/>
      <c r="E15" s="8"/>
      <c r="F15" s="8"/>
      <c r="G15" s="8"/>
      <c r="H15" s="8"/>
      <c r="I15" s="8"/>
    </row>
    <row r="16" spans="1:9" x14ac:dyDescent="0.25">
      <c r="A16" s="8" t="s">
        <v>15</v>
      </c>
      <c r="B16" s="8"/>
      <c r="C16" s="8"/>
      <c r="D16" s="8"/>
      <c r="E16" s="8"/>
      <c r="F16" s="8"/>
      <c r="G16" s="8"/>
      <c r="H16" s="8"/>
      <c r="I16" s="8"/>
    </row>
    <row r="17" spans="1:9" ht="60" x14ac:dyDescent="0.25">
      <c r="A17" s="7" t="s">
        <v>14</v>
      </c>
      <c r="B17" s="7" t="s">
        <v>13</v>
      </c>
      <c r="C17" s="7" t="s">
        <v>12</v>
      </c>
      <c r="D17" s="7" t="s">
        <v>11</v>
      </c>
      <c r="E17" s="7" t="s">
        <v>10</v>
      </c>
      <c r="F17" s="7" t="s">
        <v>9</v>
      </c>
      <c r="G17" s="7" t="s">
        <v>8</v>
      </c>
      <c r="H17" s="7" t="s">
        <v>7</v>
      </c>
      <c r="I17" s="7" t="s">
        <v>6</v>
      </c>
    </row>
    <row r="18" spans="1:9" x14ac:dyDescent="0.25">
      <c r="A18" s="6" t="s">
        <v>5</v>
      </c>
      <c r="B18" s="5">
        <v>88.4</v>
      </c>
      <c r="C18" s="5"/>
      <c r="D18" s="5">
        <v>28.79</v>
      </c>
      <c r="E18" s="5">
        <v>28.95</v>
      </c>
      <c r="F18" s="5">
        <v>23.4</v>
      </c>
      <c r="G18" s="4">
        <v>4.84084</v>
      </c>
      <c r="H18" s="3">
        <v>7.2136199999999997</v>
      </c>
      <c r="I18" s="3">
        <f>B18+D18+F18-G18</f>
        <v>135.74916000000002</v>
      </c>
    </row>
    <row r="20" spans="1:9" x14ac:dyDescent="0.25">
      <c r="A20" s="1" t="s">
        <v>4</v>
      </c>
      <c r="B20" s="1"/>
      <c r="C20" s="1"/>
      <c r="D20" s="1"/>
      <c r="E20" s="1"/>
      <c r="F20" s="1"/>
      <c r="G20" s="1"/>
    </row>
    <row r="21" spans="1:9" x14ac:dyDescent="0.25">
      <c r="A21" s="2" t="s">
        <v>3</v>
      </c>
      <c r="B21" s="2"/>
      <c r="C21" s="2"/>
      <c r="D21" s="2"/>
      <c r="E21" s="2"/>
      <c r="F21" s="2"/>
      <c r="G21" s="1"/>
    </row>
    <row r="22" spans="1:9" x14ac:dyDescent="0.25">
      <c r="A22" s="2" t="s">
        <v>2</v>
      </c>
      <c r="B22" s="2"/>
      <c r="C22" s="2"/>
      <c r="D22" s="2"/>
      <c r="E22" s="2"/>
      <c r="F22" s="2"/>
      <c r="G22" s="1"/>
    </row>
    <row r="23" spans="1:9" x14ac:dyDescent="0.25">
      <c r="A23" s="2" t="s">
        <v>1</v>
      </c>
      <c r="B23" s="2"/>
      <c r="C23" s="2"/>
      <c r="D23" s="2"/>
      <c r="E23" s="2"/>
      <c r="F23" s="2"/>
      <c r="G23" s="1"/>
    </row>
    <row r="24" spans="1:9" x14ac:dyDescent="0.25">
      <c r="A24" s="1" t="s">
        <v>0</v>
      </c>
      <c r="B24" s="1"/>
      <c r="C24" s="1"/>
      <c r="D24" s="1"/>
      <c r="E24" s="1"/>
      <c r="F24" s="1"/>
      <c r="G24" s="1"/>
    </row>
  </sheetData>
  <mergeCells count="3">
    <mergeCell ref="A14:I14"/>
    <mergeCell ref="A15:I15"/>
    <mergeCell ref="A16:I16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Березовая10</vt:lpstr>
      <vt:lpstr>Березовая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2022-03-02T09:02:05Z</dcterms:created>
  <dcterms:modified xsi:type="dcterms:W3CDTF">2022-03-19T18:00:34Z</dcterms:modified>
</cp:coreProperties>
</file>