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<sst xmlns="http://schemas.openxmlformats.org/spreadsheetml/2006/main" count="72" uniqueCount="65">
  <si>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</si>
  <si>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</si>
  <si>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</si>
  <si>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Березовая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</si>
  <si>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</si>
  <si>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</si>
  <si>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</si>
  <si>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</si>
  <si>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</si>
  <si>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</si>
  <si>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</si>
  <si>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</si>
  <si>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</si>
  <si>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</si>
  <si>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</si>
  <si>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</si>
  <si>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</si>
  <si>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</si>
  <si>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</si>
  <si>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</si>
  <si>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</si>
  <si>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</si>
  <si>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</si>
  <si>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</si>
  <si>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</si>
  <si>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</si>
  <si>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</si>
  <si>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</si>
  <si>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</si>
  <si>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</si>
  <si>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</si>
  <si>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</si>
  <si>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</si>
  <si>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</si>
  <si>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</si>
  <si>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</si>
  <si>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01.01.2023г.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</si>
  <si>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</si>
  <si>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</si>
  <si>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18850,00 руб. </t>
  </si>
  <si>
    <t>ООО "Икс-Трим", ПАО "Ростелеком"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</si>
  <si>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</si>
  <si>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</si>
  <si>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</si>
  <si>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</si>
  <si>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13 по ул. Березовая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</si>
  <si>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</si>
  <si>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</si>
  <si>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</si>
  <si>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</si>
  <si>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</si>
  <si>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</si>
  <si>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</si>
  <si>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</si>
  <si>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</si>
  <si>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</si>
  <si>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257.46</t>
    </r>
    <r>
      <rPr>
        <sz val="10"/>
        <rFont val="Arial Cyr"/>
        <family val="0"/>
      </rPr>
      <t xml:space="preserve"> тыс.рублей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</si>
  <si>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</si>
  <si>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- 1.70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</si>
  <si>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</si>
  <si>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</si>
  <si>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- 0.58 т.р.</t>
  </si>
  <si>
    <t>Расходные материалы - 0.03т.р.</t>
  </si>
  <si>
    <t>Реконструкция узла учета ХВС - 84.74 т.р.</t>
  </si>
  <si>
    <t>Ремонт шиферной кровли и и ступеней п.1,2 - 170.41 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</si>
</sst>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16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6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10" borderId="16" xfId="52" applyNumberFormat="1" applyFont="1" applyFill="1" applyBorder="1" applyAlignment="1">
      <alignment horizontal="center" vertical="center"/>
      <protection/>
    </xf>
    <xf numFmtId="2" fontId="41" fillId="33" borderId="16" xfId="52" applyNumberFormat="1" applyFont="1" applyFill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33" borderId="0" xfId="52" applyFill="1">
      <alignment/>
      <protection/>
    </xf>
    <xf numFmtId="0" fontId="33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  <xf numFmtId="0" fontId="33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C23">
      <selection activeCell="G48" sqref="G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00390625" style="34" customWidth="1"/>
    <col min="4" max="4" width="13.00390625" style="34" customWidth="1"/>
    <col min="5" max="5" width="11.875" style="34" customWidth="1"/>
    <col min="6" max="6" width="12.25390625" style="34" customWidth="1"/>
    <col min="7" max="7" width="11.875" style="34" customWidth="1"/>
    <col min="8" max="8" width="14.375" style="34" customWidth="1"/>
    <col min="9" max="9" width="22.875" style="34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54" t="s">
        <v>1</v>
      </c>
      <c r="D24" s="54"/>
      <c r="E24" s="54"/>
      <c r="F24" s="54"/>
      <c r="G24" s="54"/>
      <c r="H24" s="54"/>
      <c r="I24" s="54"/>
    </row>
    <row r="25" spans="3:9" ht="12.75">
      <c r="C25" s="55" t="s">
        <v>2</v>
      </c>
      <c r="D25" s="55"/>
      <c r="E25" s="55"/>
      <c r="F25" s="55"/>
      <c r="G25" s="55"/>
      <c r="H25" s="55"/>
      <c r="I25" s="55"/>
    </row>
    <row r="26" spans="3:9" ht="12.75">
      <c r="C26" s="55" t="s">
        <v>3</v>
      </c>
      <c r="D26" s="55"/>
      <c r="E26" s="55"/>
      <c r="F26" s="55"/>
      <c r="G26" s="55"/>
      <c r="H26" s="55"/>
      <c r="I26" s="55"/>
    </row>
    <row r="27" spans="3:9" ht="6" customHeight="1" thickBot="1">
      <c r="C27" s="56"/>
      <c r="D27" s="56"/>
      <c r="E27" s="56"/>
      <c r="F27" s="56"/>
      <c r="G27" s="56"/>
      <c r="H27" s="56"/>
      <c r="I27" s="56"/>
    </row>
    <row r="28" spans="3:9" ht="50.25" customHeight="1" thickBot="1">
      <c r="C28" s="9" t="s">
        <v>4</v>
      </c>
      <c r="D28" s="10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0" t="s">
        <v>10</v>
      </c>
    </row>
    <row r="29" spans="3:9" ht="13.5" customHeight="1" thickBot="1">
      <c r="C29" s="57" t="s">
        <v>11</v>
      </c>
      <c r="D29" s="58"/>
      <c r="E29" s="58"/>
      <c r="F29" s="58"/>
      <c r="G29" s="58"/>
      <c r="H29" s="58"/>
      <c r="I29" s="59"/>
    </row>
    <row r="30" spans="3:11" ht="13.5" customHeight="1" thickBot="1">
      <c r="C30" s="12" t="s">
        <v>12</v>
      </c>
      <c r="D30" s="13">
        <v>636.880000000001</v>
      </c>
      <c r="E30" s="14"/>
      <c r="F30" s="14"/>
      <c r="G30" s="14"/>
      <c r="H30" s="14">
        <f>+D30+E30-F30</f>
        <v>636.880000000001</v>
      </c>
      <c r="I30" s="50" t="s">
        <v>13</v>
      </c>
      <c r="K30" s="2">
        <f>40565.22+14799.62</f>
        <v>55364.840000000004</v>
      </c>
    </row>
    <row r="31" spans="3:9" ht="13.5" customHeight="1" hidden="1">
      <c r="C31" s="12" t="s">
        <v>14</v>
      </c>
      <c r="D31" s="13">
        <v>0</v>
      </c>
      <c r="E31" s="15"/>
      <c r="F31" s="15"/>
      <c r="G31" s="14"/>
      <c r="H31" s="14">
        <f>+D31+E31-F31</f>
        <v>0</v>
      </c>
      <c r="I31" s="60"/>
    </row>
    <row r="32" spans="3:11" ht="13.5" customHeight="1" thickBot="1">
      <c r="C32" s="12" t="s">
        <v>15</v>
      </c>
      <c r="D32" s="13">
        <v>18747.350000000006</v>
      </c>
      <c r="E32" s="15">
        <v>-1960.33</v>
      </c>
      <c r="F32" s="15"/>
      <c r="G32" s="14"/>
      <c r="H32" s="14">
        <f>+D32+E32-F32</f>
        <v>16787.020000000004</v>
      </c>
      <c r="I32" s="60"/>
      <c r="K32" s="2">
        <v>39973.63</v>
      </c>
    </row>
    <row r="33" spans="3:9" ht="13.5" customHeight="1" thickBot="1">
      <c r="C33" s="12" t="s">
        <v>16</v>
      </c>
      <c r="D33" s="13">
        <v>0</v>
      </c>
      <c r="E33" s="15"/>
      <c r="F33" s="15"/>
      <c r="G33" s="14"/>
      <c r="H33" s="14">
        <f>+D33+E33-F33</f>
        <v>0</v>
      </c>
      <c r="I33" s="60"/>
    </row>
    <row r="34" spans="3:11" ht="13.5" customHeight="1" hidden="1">
      <c r="C34" s="12" t="s">
        <v>17</v>
      </c>
      <c r="D34" s="13">
        <v>0</v>
      </c>
      <c r="E34" s="15"/>
      <c r="F34" s="15"/>
      <c r="G34" s="14"/>
      <c r="H34" s="14">
        <f>+D34+E34-F34</f>
        <v>0</v>
      </c>
      <c r="I34" s="61"/>
      <c r="K34" s="2">
        <f>206.17-21.85</f>
        <v>184.32</v>
      </c>
    </row>
    <row r="35" spans="3:9" ht="13.5" customHeight="1" thickBot="1">
      <c r="C35" s="12" t="s">
        <v>18</v>
      </c>
      <c r="D35" s="16">
        <f>SUM(D30:D34)</f>
        <v>19384.230000000007</v>
      </c>
      <c r="E35" s="17">
        <f>SUM(E30:E34)</f>
        <v>-1960.33</v>
      </c>
      <c r="F35" s="17">
        <f>SUM(F30:F34)</f>
        <v>0</v>
      </c>
      <c r="G35" s="17">
        <f>SUM(G30:G34)</f>
        <v>0</v>
      </c>
      <c r="H35" s="17">
        <f>SUM(H30:H34)</f>
        <v>17423.900000000005</v>
      </c>
      <c r="I35" s="18"/>
    </row>
    <row r="36" spans="3:9" ht="13.5" customHeight="1" thickBot="1">
      <c r="C36" s="49" t="s">
        <v>19</v>
      </c>
      <c r="D36" s="49"/>
      <c r="E36" s="49"/>
      <c r="F36" s="49"/>
      <c r="G36" s="49"/>
      <c r="H36" s="49"/>
      <c r="I36" s="49"/>
    </row>
    <row r="37" spans="3:9" ht="48.75" customHeight="1" thickBot="1">
      <c r="C37" s="19" t="s">
        <v>4</v>
      </c>
      <c r="D37" s="10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20" t="s">
        <v>20</v>
      </c>
    </row>
    <row r="38" spans="3:11" ht="21" customHeight="1" thickBot="1">
      <c r="C38" s="9" t="s">
        <v>21</v>
      </c>
      <c r="D38" s="21">
        <v>31755.959999999992</v>
      </c>
      <c r="E38" s="22">
        <v>116661.96</v>
      </c>
      <c r="F38" s="22">
        <v>104330.75</v>
      </c>
      <c r="G38" s="22">
        <f>+E38</f>
        <v>116661.96</v>
      </c>
      <c r="H38" s="22">
        <f>+D38+E38-F38</f>
        <v>44087.169999999984</v>
      </c>
      <c r="I38" s="50" t="s">
        <v>22</v>
      </c>
      <c r="J38" s="23">
        <f>14.31+49.31+23633.65-10.16-D38</f>
        <v>-8068.849999999991</v>
      </c>
      <c r="K38" s="23">
        <f>365.06+921.27+42442.74-H38</f>
        <v>-358.099999999984</v>
      </c>
    </row>
    <row r="39" spans="3:9" ht="24.75" customHeight="1" thickBot="1">
      <c r="C39" s="12" t="s">
        <v>23</v>
      </c>
      <c r="D39" s="13">
        <v>8136.940000000002</v>
      </c>
      <c r="E39" s="14">
        <v>29397.36</v>
      </c>
      <c r="F39" s="14">
        <v>26435.36</v>
      </c>
      <c r="G39" s="22">
        <v>257459.74</v>
      </c>
      <c r="H39" s="22">
        <f aca="true" t="shared" si="0" ref="H39:H47">+D39+E39-F39</f>
        <v>11098.940000000002</v>
      </c>
      <c r="I39" s="51"/>
    </row>
    <row r="40" spans="3:9" ht="13.5" customHeight="1" thickBot="1">
      <c r="C40" s="19" t="s">
        <v>24</v>
      </c>
      <c r="D40" s="24">
        <v>-1.8136603330276557E-12</v>
      </c>
      <c r="E40" s="14"/>
      <c r="F40" s="14"/>
      <c r="G40" s="22"/>
      <c r="H40" s="22">
        <f t="shared" si="0"/>
        <v>-1.8136603330276557E-12</v>
      </c>
      <c r="I40" s="25"/>
    </row>
    <row r="41" spans="3:9" ht="12.75" customHeight="1" hidden="1">
      <c r="C41" s="12" t="s">
        <v>25</v>
      </c>
      <c r="D41" s="13">
        <v>0</v>
      </c>
      <c r="E41" s="14"/>
      <c r="F41" s="14"/>
      <c r="G41" s="22"/>
      <c r="H41" s="22">
        <f t="shared" si="0"/>
        <v>0</v>
      </c>
      <c r="I41" s="25" t="s">
        <v>26</v>
      </c>
    </row>
    <row r="42" spans="3:11" ht="27" customHeight="1" thickBot="1">
      <c r="C42" s="12" t="s">
        <v>27</v>
      </c>
      <c r="D42" s="13">
        <v>1702.13</v>
      </c>
      <c r="E42" s="14"/>
      <c r="F42" s="14"/>
      <c r="G42" s="22"/>
      <c r="H42" s="22">
        <f t="shared" si="0"/>
        <v>1702.13</v>
      </c>
      <c r="I42" s="26" t="s">
        <v>28</v>
      </c>
      <c r="J42" s="2">
        <f>3769.7-2.6+2286.9</f>
        <v>6054</v>
      </c>
      <c r="K42" s="2">
        <f>4996.23+2286.9+3693.38</f>
        <v>10976.509999999998</v>
      </c>
    </row>
    <row r="43" spans="3:9" ht="13.5" customHeight="1" hidden="1">
      <c r="C43" s="12" t="s">
        <v>29</v>
      </c>
      <c r="D43" s="13">
        <v>0</v>
      </c>
      <c r="E43" s="27"/>
      <c r="F43" s="27"/>
      <c r="G43" s="22"/>
      <c r="H43" s="22">
        <f t="shared" si="0"/>
        <v>0</v>
      </c>
      <c r="I43" s="28" t="s">
        <v>30</v>
      </c>
    </row>
    <row r="44" spans="3:9" ht="13.5" customHeight="1" thickBot="1">
      <c r="C44" s="19" t="s">
        <v>31</v>
      </c>
      <c r="D44" s="13">
        <v>280.18000000000006</v>
      </c>
      <c r="E44" s="15"/>
      <c r="F44" s="15"/>
      <c r="G44" s="22"/>
      <c r="H44" s="22">
        <f t="shared" si="0"/>
        <v>280.18000000000006</v>
      </c>
      <c r="I44" s="28"/>
    </row>
    <row r="45" spans="3:9" ht="13.5" customHeight="1" thickBot="1">
      <c r="C45" s="29" t="s">
        <v>32</v>
      </c>
      <c r="D45" s="13">
        <v>4292.559999999998</v>
      </c>
      <c r="E45" s="15">
        <f>17584.58+6262.42</f>
        <v>23847</v>
      </c>
      <c r="F45" s="15">
        <f>14477+5331.57</f>
        <v>19808.57</v>
      </c>
      <c r="G45" s="22">
        <f>+E45</f>
        <v>23847</v>
      </c>
      <c r="H45" s="22">
        <f t="shared" si="0"/>
        <v>8330.989999999998</v>
      </c>
      <c r="I45" s="28"/>
    </row>
    <row r="46" spans="3:9" ht="13.5" customHeight="1" thickBot="1">
      <c r="C46" s="29" t="s">
        <v>33</v>
      </c>
      <c r="D46" s="13"/>
      <c r="E46" s="15"/>
      <c r="F46" s="15"/>
      <c r="G46" s="22"/>
      <c r="H46" s="22"/>
      <c r="I46" s="28"/>
    </row>
    <row r="47" spans="3:9" ht="13.5" customHeight="1" thickBot="1">
      <c r="C47" s="12" t="s">
        <v>34</v>
      </c>
      <c r="D47" s="13">
        <v>1756.7999999999993</v>
      </c>
      <c r="E47" s="15">
        <v>6143.88</v>
      </c>
      <c r="F47" s="15">
        <v>5598.91</v>
      </c>
      <c r="G47" s="22">
        <v>21105</v>
      </c>
      <c r="H47" s="22">
        <f t="shared" si="0"/>
        <v>2301.7699999999995</v>
      </c>
      <c r="I47" s="26" t="s">
        <v>35</v>
      </c>
    </row>
    <row r="48" spans="3:9" s="31" customFormat="1" ht="13.5" customHeight="1" thickBot="1">
      <c r="C48" s="12" t="s">
        <v>18</v>
      </c>
      <c r="D48" s="16">
        <f>SUM(D38:D47)</f>
        <v>47924.56999999999</v>
      </c>
      <c r="E48" s="17">
        <f>SUM(E38:E47)</f>
        <v>176050.2</v>
      </c>
      <c r="F48" s="17">
        <f>SUM(F38:F47)</f>
        <v>156173.59</v>
      </c>
      <c r="G48" s="17">
        <f>SUM(G38:G47)</f>
        <v>419073.7</v>
      </c>
      <c r="H48" s="17">
        <f>SUM(H38:H47)</f>
        <v>67801.17999999998</v>
      </c>
      <c r="I48" s="30"/>
    </row>
    <row r="49" spans="3:8" ht="19.5" customHeight="1" thickBot="1">
      <c r="C49" s="32" t="s">
        <v>36</v>
      </c>
      <c r="D49" s="32"/>
      <c r="E49" s="32"/>
      <c r="F49" s="32"/>
      <c r="G49" s="32"/>
      <c r="H49" s="33">
        <f>+H35+H48</f>
        <v>85225.07999999999</v>
      </c>
    </row>
    <row r="50" spans="3:9" ht="13.5" customHeight="1" thickBot="1">
      <c r="C50" s="52" t="s">
        <v>37</v>
      </c>
      <c r="D50" s="52"/>
      <c r="E50" s="52"/>
      <c r="F50" s="52"/>
      <c r="G50" s="52"/>
      <c r="H50" s="52"/>
      <c r="I50" s="52"/>
    </row>
    <row r="51" spans="3:9" ht="26.25" customHeight="1" thickBot="1">
      <c r="C51" s="35" t="s">
        <v>38</v>
      </c>
      <c r="D51" s="53" t="s">
        <v>39</v>
      </c>
      <c r="E51" s="53"/>
      <c r="F51" s="53"/>
      <c r="G51" s="53"/>
      <c r="H51" s="53"/>
      <c r="I51" s="36" t="s">
        <v>40</v>
      </c>
    </row>
    <row r="52" spans="3:4" ht="15">
      <c r="C52" s="37" t="s">
        <v>41</v>
      </c>
      <c r="D52" s="37"/>
    </row>
    <row r="53" spans="3:9" ht="12.75" hidden="1">
      <c r="C53" s="1"/>
      <c r="D53" s="1"/>
      <c r="E53" s="1"/>
      <c r="F53" s="1"/>
      <c r="G53" s="1"/>
      <c r="H53" s="1"/>
      <c r="I53" s="1"/>
    </row>
    <row r="54" spans="3:8" ht="12.75">
      <c r="C54" s="2"/>
      <c r="D54" s="23"/>
      <c r="E54" s="23"/>
      <c r="F54" s="23"/>
      <c r="G54" s="2"/>
      <c r="H54" s="2"/>
    </row>
    <row r="55" spans="3:8" ht="12.75" hidden="1">
      <c r="C55" s="2"/>
      <c r="D55" s="38">
        <f>+D38+D39+D40</f>
        <v>39892.899999999994</v>
      </c>
      <c r="E55" s="38">
        <f>+E38+E39+E40</f>
        <v>146059.32</v>
      </c>
      <c r="F55" s="38">
        <f>+F38+F39+F40</f>
        <v>130766.11</v>
      </c>
      <c r="G55" s="38">
        <f>+G38+G39+G40</f>
        <v>374121.7</v>
      </c>
      <c r="H55" s="38">
        <f>+H38+H39+H40</f>
        <v>55186.109999999986</v>
      </c>
    </row>
    <row r="56" spans="3:4" ht="15" customHeight="1">
      <c r="C56" s="37"/>
      <c r="D56" s="37"/>
    </row>
    <row r="57" spans="4:8" ht="12.75" customHeight="1" hidden="1">
      <c r="D57" s="39"/>
      <c r="H57" s="34">
        <f>4613.88+1135.87+5087.67-8.38+21188.97+1233.32+455.16+1894.52</f>
        <v>35601.01</v>
      </c>
    </row>
    <row r="58" spans="3:8" ht="12.75">
      <c r="C58" s="34" t="s">
        <v>42</v>
      </c>
      <c r="E58" s="39">
        <f>+E48+E35+18850</f>
        <v>192939.87000000002</v>
      </c>
      <c r="F58" s="39"/>
      <c r="G58" s="39">
        <f>+G48+G35</f>
        <v>419073.7</v>
      </c>
      <c r="H58" s="39"/>
    </row>
  </sheetData>
  <sheetProtection/>
  <mergeCells count="10">
    <mergeCell ref="C36:I36"/>
    <mergeCell ref="I38:I39"/>
    <mergeCell ref="C50:I50"/>
    <mergeCell ref="D51:H51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26"/>
  <sheetViews>
    <sheetView tabSelected="1" zoomScaleSheetLayoutView="120" zoomScalePageLayoutView="0" workbookViewId="0" topLeftCell="A13">
      <selection activeCell="I23" sqref="I23"/>
    </sheetView>
  </sheetViews>
  <sheetFormatPr defaultColWidth="9.00390625" defaultRowHeight="12.75"/>
  <cols>
    <col min="1" max="1" width="4.625" style="40" customWidth="1"/>
    <col min="2" max="2" width="12.375" style="40" customWidth="1"/>
    <col min="3" max="3" width="13.375" style="40" hidden="1" customWidth="1"/>
    <col min="4" max="4" width="12.125" style="40" customWidth="1"/>
    <col min="5" max="5" width="13.625" style="40" customWidth="1"/>
    <col min="6" max="6" width="13.375" style="40" customWidth="1"/>
    <col min="7" max="7" width="14.375" style="40" customWidth="1"/>
    <col min="8" max="8" width="15.125" style="40" customWidth="1"/>
    <col min="9" max="9" width="13.625" style="40" customWidth="1"/>
    <col min="10" max="16384" width="9.125" style="40" customWidth="1"/>
  </cols>
  <sheetData>
    <row r="12" spans="1:9" ht="15">
      <c r="A12" s="62" t="s">
        <v>43</v>
      </c>
      <c r="B12" s="62"/>
      <c r="C12" s="62"/>
      <c r="D12" s="62"/>
      <c r="E12" s="62"/>
      <c r="F12" s="62"/>
      <c r="G12" s="62"/>
      <c r="H12" s="62"/>
      <c r="I12" s="62"/>
    </row>
    <row r="13" spans="1:9" ht="15">
      <c r="A13" s="62" t="s">
        <v>44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45</v>
      </c>
      <c r="B14" s="63"/>
      <c r="C14" s="63"/>
      <c r="D14" s="63"/>
      <c r="E14" s="63"/>
      <c r="F14" s="63"/>
      <c r="G14" s="63"/>
      <c r="H14" s="63"/>
      <c r="I14" s="63"/>
    </row>
    <row r="15" spans="1:9" ht="60">
      <c r="A15" s="41" t="s">
        <v>46</v>
      </c>
      <c r="B15" s="41" t="s">
        <v>47</v>
      </c>
      <c r="C15" s="41" t="s">
        <v>48</v>
      </c>
      <c r="D15" s="41" t="s">
        <v>49</v>
      </c>
      <c r="E15" s="41" t="s">
        <v>50</v>
      </c>
      <c r="F15" s="42" t="s">
        <v>51</v>
      </c>
      <c r="G15" s="42" t="s">
        <v>52</v>
      </c>
      <c r="H15" s="41" t="s">
        <v>53</v>
      </c>
      <c r="I15" s="41" t="s">
        <v>54</v>
      </c>
    </row>
    <row r="16" spans="1:9" ht="15">
      <c r="A16" s="43" t="s">
        <v>55</v>
      </c>
      <c r="B16" s="44">
        <v>120.06257</v>
      </c>
      <c r="C16" s="45"/>
      <c r="D16" s="45">
        <v>29.39736</v>
      </c>
      <c r="E16" s="45">
        <v>26.43536</v>
      </c>
      <c r="F16" s="45">
        <v>18.85</v>
      </c>
      <c r="G16" s="44">
        <v>257.45974</v>
      </c>
      <c r="H16" s="46">
        <v>11.09894</v>
      </c>
      <c r="I16" s="46">
        <f>B16+D16+F16-G16</f>
        <v>-89.14981000000003</v>
      </c>
    </row>
    <row r="17" ht="15">
      <c r="G17" s="47"/>
    </row>
    <row r="18" ht="15">
      <c r="A18" s="40" t="s">
        <v>56</v>
      </c>
    </row>
    <row r="19" spans="1:6" ht="15">
      <c r="A19" s="47" t="s">
        <v>57</v>
      </c>
      <c r="B19" s="47"/>
      <c r="C19" s="47"/>
      <c r="D19" s="47"/>
      <c r="E19" s="47"/>
      <c r="F19" s="47"/>
    </row>
    <row r="20" spans="1:6" s="48" customFormat="1" ht="15">
      <c r="A20" s="47" t="s">
        <v>58</v>
      </c>
      <c r="B20" s="47"/>
      <c r="C20" s="47"/>
      <c r="D20" s="47"/>
      <c r="E20" s="47"/>
      <c r="F20" s="47"/>
    </row>
    <row r="21" ht="15">
      <c r="A21" s="40" t="s">
        <v>59</v>
      </c>
    </row>
    <row r="22" ht="15">
      <c r="A22" s="40" t="s">
        <v>60</v>
      </c>
    </row>
    <row r="23" ht="15">
      <c r="A23" s="40" t="s">
        <v>61</v>
      </c>
    </row>
    <row r="24" ht="15">
      <c r="A24" s="40" t="s">
        <v>62</v>
      </c>
    </row>
    <row r="25" ht="15">
      <c r="A25" s="40" t="s">
        <v>63</v>
      </c>
    </row>
    <row r="26" ht="15">
      <c r="A26" s="40" t="s">
        <v>64</v>
      </c>
    </row>
  </sheetData>
  <sheetProtection/>
  <mergeCells count="3">
    <mergeCell ref="A12:I12"/>
    <mergeCell ref="A13:I13"/>
    <mergeCell ref="A14:I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2023-03-03T19:12:14Z</dcterms:created>
  <dcterms:modified xsi:type="dcterms:W3CDTF">2023-03-04T12:58:26Z</dcterms:modified>
  <cp:category/>
  <cp:version/>
  <cp:contentType/>
  <cp:contentStatus/>
</cp:coreProperties>
</file>