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<sst xmlns="http://schemas.openxmlformats.org/spreadsheetml/2006/main" count="72" uniqueCount="65">
  <si>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</si>
  <si>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</si>
  <si>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</si>
  <si>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Березовая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</si>
  <si>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</si>
  <si>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</si>
  <si>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</si>
  <si>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</si>
  <si>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</si>
  <si>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</si>
  <si>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</si>
  <si>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</si>
  <si>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</si>
  <si>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"СКС"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</si>
  <si>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</si>
  <si>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</si>
  <si>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</si>
  <si>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</si>
  <si>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</si>
  <si>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</si>
  <si>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</si>
  <si>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</si>
  <si>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</si>
  <si>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</si>
  <si>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</si>
  <si>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</si>
  <si>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</si>
  <si>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</si>
  <si>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</si>
  <si>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</si>
  <si>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</si>
  <si>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</si>
  <si>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</si>
  <si>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</si>
  <si>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</si>
  <si>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</si>
  <si>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Общая задолженность по дому  на 01.01.2023г.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</si>
  <si>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</si>
  <si>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</si>
  <si>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 27950,00 руб. </t>
  </si>
  <si>
    <t>ООО "Икс-Трим", ПАО "Ростелеком"</t>
  </si>
  <si>
    <t>Надеемся на дальнейшее сотрудничество. Администрация ООО "УЮТ-СЕРВИС"</t>
  </si>
  <si>
    <t>ИТОГО ЖКУ</t>
  </si>
  <si>
    <t>ОТЧЕТ</t>
  </si>
  <si>
    <t>по выполнению плана текущего ремонта жилого дома</t>
  </si>
  <si>
    <t>№ 9 по ул. Березовая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</si>
  <si>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</si>
  <si>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</si>
  <si>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</si>
  <si>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</si>
  <si>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</si>
  <si>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</si>
  <si>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</si>
  <si>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</si>
  <si>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</si>
  <si>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</si>
  <si>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250</t>
    </r>
    <r>
      <rPr>
        <b/>
        <sz val="11"/>
        <color indexed="8"/>
        <rFont val="Calibri"/>
        <family val="2"/>
      </rPr>
      <t xml:space="preserve">.51 </t>
    </r>
    <r>
      <rPr>
        <sz val="10"/>
        <rFont val="Arial Cyr"/>
        <family val="0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</si>
  <si>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</si>
  <si>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- 1.15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</si>
  <si>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</si>
  <si>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</si>
  <si>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- 0.42 т.р.</t>
  </si>
  <si>
    <t>Расходные материалы - 0.02т.р.</t>
  </si>
  <si>
    <t>Реконструкция узла учета ХВС - 84.75 т.р.</t>
  </si>
  <si>
    <t>Ремонт шиферной кровли и ступеней п.1,2 - 164.17 т.р.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</si>
</sst>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6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10" borderId="16" xfId="52" applyNumberFormat="1" applyFont="1" applyFill="1" applyBorder="1" applyAlignment="1">
      <alignment horizontal="center" vertical="center"/>
      <protection/>
    </xf>
    <xf numFmtId="2" fontId="41" fillId="33" borderId="16" xfId="52" applyNumberFormat="1" applyFont="1" applyFill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50" fillId="0" borderId="0" xfId="52" applyFont="1">
      <alignment/>
      <protection/>
    </xf>
    <xf numFmtId="0" fontId="33" fillId="0" borderId="0" xfId="52" applyFont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C28">
      <selection activeCell="E60" sqref="E6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75390625" style="31" customWidth="1"/>
    <col min="4" max="4" width="12.875" style="31" customWidth="1"/>
    <col min="5" max="5" width="11.25390625" style="31" customWidth="1"/>
    <col min="6" max="6" width="12.125" style="31" customWidth="1"/>
    <col min="7" max="7" width="11.875" style="31" customWidth="1"/>
    <col min="8" max="8" width="12.75390625" style="31" customWidth="1"/>
    <col min="9" max="9" width="23.875" style="31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26.2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2.75" customHeight="1">
      <c r="C24" s="7"/>
      <c r="D24" s="7"/>
      <c r="E24" s="8"/>
      <c r="F24" s="8"/>
      <c r="G24" s="8"/>
      <c r="H24" s="8"/>
      <c r="I24" s="8"/>
    </row>
    <row r="25" spans="3:9" ht="12.75" customHeight="1">
      <c r="C25" s="7"/>
      <c r="D25" s="7"/>
      <c r="E25" s="8"/>
      <c r="F25" s="8"/>
      <c r="G25" s="8"/>
      <c r="H25" s="8"/>
      <c r="I25" s="8"/>
    </row>
    <row r="26" spans="3:9" ht="14.25">
      <c r="C26" s="52" t="s">
        <v>1</v>
      </c>
      <c r="D26" s="52"/>
      <c r="E26" s="52"/>
      <c r="F26" s="52"/>
      <c r="G26" s="52"/>
      <c r="H26" s="52"/>
      <c r="I26" s="52"/>
    </row>
    <row r="27" spans="3:9" ht="12.75">
      <c r="C27" s="53" t="s">
        <v>2</v>
      </c>
      <c r="D27" s="53"/>
      <c r="E27" s="53"/>
      <c r="F27" s="53"/>
      <c r="G27" s="53"/>
      <c r="H27" s="53"/>
      <c r="I27" s="53"/>
    </row>
    <row r="28" spans="3:9" ht="12.75">
      <c r="C28" s="53" t="s">
        <v>3</v>
      </c>
      <c r="D28" s="53"/>
      <c r="E28" s="53"/>
      <c r="F28" s="53"/>
      <c r="G28" s="53"/>
      <c r="H28" s="53"/>
      <c r="I28" s="53"/>
    </row>
    <row r="29" spans="3:9" ht="13.5" thickBot="1">
      <c r="C29" s="54"/>
      <c r="D29" s="54"/>
      <c r="E29" s="54"/>
      <c r="F29" s="54"/>
      <c r="G29" s="54"/>
      <c r="H29" s="54"/>
      <c r="I29" s="54"/>
    </row>
    <row r="30" spans="3:9" ht="50.25" customHeight="1" thickBot="1">
      <c r="C30" s="9" t="s">
        <v>4</v>
      </c>
      <c r="D30" s="10" t="s">
        <v>5</v>
      </c>
      <c r="E30" s="11" t="s">
        <v>6</v>
      </c>
      <c r="F30" s="11" t="s">
        <v>7</v>
      </c>
      <c r="G30" s="11" t="s">
        <v>8</v>
      </c>
      <c r="H30" s="11" t="s">
        <v>9</v>
      </c>
      <c r="I30" s="10" t="s">
        <v>10</v>
      </c>
    </row>
    <row r="31" spans="3:9" ht="13.5" customHeight="1" thickBot="1">
      <c r="C31" s="55" t="s">
        <v>11</v>
      </c>
      <c r="D31" s="56"/>
      <c r="E31" s="56"/>
      <c r="F31" s="56"/>
      <c r="G31" s="56"/>
      <c r="H31" s="56"/>
      <c r="I31" s="57"/>
    </row>
    <row r="32" spans="3:11" ht="13.5" customHeight="1" thickBot="1">
      <c r="C32" s="12" t="s">
        <v>12</v>
      </c>
      <c r="D32" s="13">
        <v>1673.06</v>
      </c>
      <c r="E32" s="14"/>
      <c r="F32" s="14">
        <v>1702.37</v>
      </c>
      <c r="G32" s="14"/>
      <c r="H32" s="14">
        <f>+D32+E32-F32</f>
        <v>-29.309999999999945</v>
      </c>
      <c r="I32" s="48" t="s">
        <v>13</v>
      </c>
      <c r="K32" s="2">
        <f>49564.33+38389.32</f>
        <v>87953.65</v>
      </c>
    </row>
    <row r="33" spans="3:9" ht="13.5" customHeight="1" hidden="1">
      <c r="C33" s="12" t="s">
        <v>14</v>
      </c>
      <c r="D33" s="13">
        <v>0</v>
      </c>
      <c r="E33" s="15"/>
      <c r="F33" s="15"/>
      <c r="G33" s="14"/>
      <c r="H33" s="14">
        <f>+D33+E33-F33</f>
        <v>0</v>
      </c>
      <c r="I33" s="58"/>
    </row>
    <row r="34" spans="3:11" ht="13.5" customHeight="1" thickBot="1">
      <c r="C34" s="12" t="s">
        <v>15</v>
      </c>
      <c r="D34" s="13">
        <v>16083.210000000006</v>
      </c>
      <c r="E34" s="15"/>
      <c r="F34" s="15">
        <v>16369.72</v>
      </c>
      <c r="G34" s="14"/>
      <c r="H34" s="14">
        <f>+D34+E34-F34</f>
        <v>-286.50999999999294</v>
      </c>
      <c r="I34" s="58"/>
      <c r="K34" s="2">
        <f>41144.05-442.92</f>
        <v>40701.130000000005</v>
      </c>
    </row>
    <row r="35" spans="3:9" ht="13.5" customHeight="1" thickBot="1">
      <c r="C35" s="12" t="s">
        <v>16</v>
      </c>
      <c r="D35" s="13">
        <v>0</v>
      </c>
      <c r="E35" s="15"/>
      <c r="F35" s="15"/>
      <c r="G35" s="14"/>
      <c r="H35" s="14">
        <f>+D35+E35-F35</f>
        <v>0</v>
      </c>
      <c r="I35" s="58"/>
    </row>
    <row r="36" spans="3:9" ht="13.5" customHeight="1" hidden="1">
      <c r="C36" s="12" t="s">
        <v>17</v>
      </c>
      <c r="D36" s="13"/>
      <c r="E36" s="15"/>
      <c r="F36" s="15"/>
      <c r="G36" s="14"/>
      <c r="H36" s="14">
        <f>+D36+E36-F36</f>
        <v>0</v>
      </c>
      <c r="I36" s="59"/>
    </row>
    <row r="37" spans="3:9" ht="13.5" customHeight="1" thickBot="1">
      <c r="C37" s="12" t="s">
        <v>18</v>
      </c>
      <c r="D37" s="16">
        <f>SUM(D32:D36)</f>
        <v>17756.270000000008</v>
      </c>
      <c r="E37" s="16">
        <f>SUM(E32:E36)</f>
        <v>0</v>
      </c>
      <c r="F37" s="16">
        <f>SUM(F32:F36)</f>
        <v>18072.09</v>
      </c>
      <c r="G37" s="16">
        <f>SUM(G32:G36)</f>
        <v>0</v>
      </c>
      <c r="H37" s="16">
        <f>SUM(H32:H36)</f>
        <v>-315.8199999999929</v>
      </c>
      <c r="I37" s="17"/>
    </row>
    <row r="38" spans="3:9" ht="13.5" customHeight="1" thickBot="1">
      <c r="C38" s="47" t="s">
        <v>19</v>
      </c>
      <c r="D38" s="47"/>
      <c r="E38" s="47"/>
      <c r="F38" s="47"/>
      <c r="G38" s="47"/>
      <c r="H38" s="47"/>
      <c r="I38" s="47"/>
    </row>
    <row r="39" spans="3:9" ht="48.75" customHeight="1" thickBot="1">
      <c r="C39" s="9" t="s">
        <v>4</v>
      </c>
      <c r="D39" s="10" t="s">
        <v>5</v>
      </c>
      <c r="E39" s="11" t="s">
        <v>6</v>
      </c>
      <c r="F39" s="11" t="s">
        <v>7</v>
      </c>
      <c r="G39" s="11" t="s">
        <v>8</v>
      </c>
      <c r="H39" s="11" t="s">
        <v>9</v>
      </c>
      <c r="I39" s="18" t="s">
        <v>20</v>
      </c>
    </row>
    <row r="40" spans="3:11" ht="18.75" customHeight="1" thickBot="1">
      <c r="C40" s="9" t="s">
        <v>21</v>
      </c>
      <c r="D40" s="19">
        <v>29160.089999999997</v>
      </c>
      <c r="E40" s="20">
        <v>113441.04</v>
      </c>
      <c r="F40" s="20">
        <v>112923.48</v>
      </c>
      <c r="G40" s="20">
        <f>+E40</f>
        <v>113441.04</v>
      </c>
      <c r="H40" s="20">
        <f>+D40+E40-F40</f>
        <v>29677.65000000001</v>
      </c>
      <c r="I40" s="48" t="s">
        <v>22</v>
      </c>
      <c r="J40" s="21">
        <f>12.16+20.96+47952.77-D40</f>
        <v>18825.800000000003</v>
      </c>
      <c r="K40" s="21">
        <f>137.3+380.34+49405.44-1493.22-H40</f>
        <v>18752.209999999992</v>
      </c>
    </row>
    <row r="41" spans="3:10" ht="19.5" customHeight="1" thickBot="1">
      <c r="C41" s="12" t="s">
        <v>23</v>
      </c>
      <c r="D41" s="13">
        <v>7486.240000000002</v>
      </c>
      <c r="E41" s="14">
        <v>28585.56</v>
      </c>
      <c r="F41" s="14">
        <v>28594</v>
      </c>
      <c r="G41" s="20">
        <v>250509.07</v>
      </c>
      <c r="H41" s="20">
        <f aca="true" t="shared" si="0" ref="H41:H49">+D41+E41-F41</f>
        <v>7477.800000000003</v>
      </c>
      <c r="I41" s="49"/>
      <c r="J41" s="2">
        <f>11750.82-359.45</f>
        <v>11391.369999999999</v>
      </c>
    </row>
    <row r="42" spans="3:9" ht="13.5" customHeight="1" thickBot="1">
      <c r="C42" s="22" t="s">
        <v>24</v>
      </c>
      <c r="D42" s="23">
        <v>20.939999999999998</v>
      </c>
      <c r="E42" s="14"/>
      <c r="F42" s="14">
        <v>20.94</v>
      </c>
      <c r="G42" s="20"/>
      <c r="H42" s="20">
        <f t="shared" si="0"/>
        <v>0</v>
      </c>
      <c r="I42" s="24"/>
    </row>
    <row r="43" spans="3:9" ht="12.75" customHeight="1" hidden="1">
      <c r="C43" s="12" t="s">
        <v>25</v>
      </c>
      <c r="D43" s="13">
        <v>0</v>
      </c>
      <c r="E43" s="14"/>
      <c r="F43" s="14"/>
      <c r="G43" s="20"/>
      <c r="H43" s="20">
        <f t="shared" si="0"/>
        <v>0</v>
      </c>
      <c r="I43" s="24" t="s">
        <v>26</v>
      </c>
    </row>
    <row r="44" spans="3:11" ht="26.25" customHeight="1" thickBot="1">
      <c r="C44" s="12" t="s">
        <v>27</v>
      </c>
      <c r="D44" s="13">
        <v>468.1500000000001</v>
      </c>
      <c r="E44" s="14"/>
      <c r="F44" s="14">
        <v>470.63</v>
      </c>
      <c r="G44" s="20"/>
      <c r="H44" s="20">
        <f t="shared" si="0"/>
        <v>-2.4799999999999045</v>
      </c>
      <c r="I44" s="25" t="s">
        <v>28</v>
      </c>
      <c r="J44" s="2">
        <f>6979.86+5335.17</f>
        <v>12315.029999999999</v>
      </c>
      <c r="K44" s="2">
        <f>3363.88+3383.88+6049.88-391.15</f>
        <v>12406.49</v>
      </c>
    </row>
    <row r="45" spans="3:9" ht="13.5" customHeight="1" hidden="1">
      <c r="C45" s="12" t="s">
        <v>29</v>
      </c>
      <c r="D45" s="13">
        <v>0</v>
      </c>
      <c r="E45" s="26"/>
      <c r="F45" s="26"/>
      <c r="G45" s="20"/>
      <c r="H45" s="20">
        <f t="shared" si="0"/>
        <v>0</v>
      </c>
      <c r="I45" s="25" t="s">
        <v>30</v>
      </c>
    </row>
    <row r="46" spans="3:9" ht="13.5" customHeight="1" thickBot="1">
      <c r="C46" s="22" t="s">
        <v>31</v>
      </c>
      <c r="D46" s="13">
        <v>0</v>
      </c>
      <c r="E46" s="26"/>
      <c r="F46" s="26"/>
      <c r="G46" s="20"/>
      <c r="H46" s="20">
        <f t="shared" si="0"/>
        <v>0</v>
      </c>
      <c r="I46" s="25"/>
    </row>
    <row r="47" spans="3:9" ht="13.5" customHeight="1" thickBot="1">
      <c r="C47" s="27" t="s">
        <v>32</v>
      </c>
      <c r="D47" s="13">
        <v>463.69000000000005</v>
      </c>
      <c r="E47" s="26">
        <f>1303.7+423.94</f>
        <v>1727.64</v>
      </c>
      <c r="F47" s="26">
        <f>1351.62+453.55</f>
        <v>1805.1699999999998</v>
      </c>
      <c r="G47" s="20">
        <f>+E47</f>
        <v>1727.64</v>
      </c>
      <c r="H47" s="20">
        <f t="shared" si="0"/>
        <v>386.1600000000001</v>
      </c>
      <c r="I47" s="25"/>
    </row>
    <row r="48" spans="3:9" ht="13.5" customHeight="1" thickBot="1">
      <c r="C48" s="27" t="s">
        <v>33</v>
      </c>
      <c r="D48" s="13">
        <v>6.39</v>
      </c>
      <c r="E48" s="26"/>
      <c r="F48" s="26">
        <v>6.5</v>
      </c>
      <c r="G48" s="20"/>
      <c r="H48" s="20">
        <f t="shared" si="0"/>
        <v>-0.11000000000000032</v>
      </c>
      <c r="I48" s="25"/>
    </row>
    <row r="49" spans="3:10" ht="13.5" customHeight="1" thickBot="1">
      <c r="C49" s="12" t="s">
        <v>34</v>
      </c>
      <c r="D49" s="13">
        <v>1579.5599999999995</v>
      </c>
      <c r="E49" s="15">
        <v>5973.72</v>
      </c>
      <c r="F49" s="15">
        <v>5989.91</v>
      </c>
      <c r="G49" s="20">
        <v>10647</v>
      </c>
      <c r="H49" s="20">
        <f t="shared" si="0"/>
        <v>1563.37</v>
      </c>
      <c r="I49" s="25" t="s">
        <v>35</v>
      </c>
      <c r="J49" s="2">
        <f>2628.91-80.2</f>
        <v>2548.71</v>
      </c>
    </row>
    <row r="50" spans="3:9" ht="13.5" customHeight="1" thickBot="1">
      <c r="C50" s="12" t="s">
        <v>18</v>
      </c>
      <c r="D50" s="16">
        <f>SUM(D40:D49)</f>
        <v>39185.060000000005</v>
      </c>
      <c r="E50" s="16">
        <f>SUM(E40:E49)</f>
        <v>149727.96000000002</v>
      </c>
      <c r="F50" s="16">
        <f>SUM(F40:F49)</f>
        <v>149810.63</v>
      </c>
      <c r="G50" s="16">
        <f>SUM(G40:G49)</f>
        <v>376324.75</v>
      </c>
      <c r="H50" s="16">
        <f>SUM(H40:H49)</f>
        <v>39102.390000000014</v>
      </c>
      <c r="I50" s="28"/>
    </row>
    <row r="51" spans="3:8" ht="17.25" customHeight="1" thickBot="1">
      <c r="C51" s="29" t="s">
        <v>36</v>
      </c>
      <c r="D51" s="29"/>
      <c r="E51" s="29"/>
      <c r="F51" s="29"/>
      <c r="G51" s="29"/>
      <c r="H51" s="30">
        <f>+H37+H50</f>
        <v>38786.57000000002</v>
      </c>
    </row>
    <row r="52" spans="3:9" ht="13.5" customHeight="1" thickBot="1">
      <c r="C52" s="50" t="s">
        <v>37</v>
      </c>
      <c r="D52" s="50"/>
      <c r="E52" s="50"/>
      <c r="F52" s="50"/>
      <c r="G52" s="50"/>
      <c r="H52" s="50"/>
      <c r="I52" s="50"/>
    </row>
    <row r="53" spans="3:9" ht="26.25" customHeight="1" thickBot="1">
      <c r="C53" s="32" t="s">
        <v>38</v>
      </c>
      <c r="D53" s="51" t="s">
        <v>39</v>
      </c>
      <c r="E53" s="51"/>
      <c r="F53" s="51"/>
      <c r="G53" s="51"/>
      <c r="H53" s="51"/>
      <c r="I53" s="33" t="s">
        <v>40</v>
      </c>
    </row>
    <row r="54" spans="3:4" ht="15">
      <c r="C54" s="34" t="s">
        <v>41</v>
      </c>
      <c r="D54" s="34"/>
    </row>
    <row r="55" ht="12.75" hidden="1">
      <c r="C55" s="35"/>
    </row>
    <row r="56" ht="12.75">
      <c r="C56" s="35"/>
    </row>
    <row r="57" spans="3:8" ht="12.75" hidden="1">
      <c r="C57" s="35"/>
      <c r="D57" s="36">
        <f>+D40+D41+D42</f>
        <v>36667.270000000004</v>
      </c>
      <c r="E57" s="36">
        <f>+E40+E41+E42</f>
        <v>142026.6</v>
      </c>
      <c r="F57" s="36">
        <f>+F40+F41+F42</f>
        <v>141538.41999999998</v>
      </c>
      <c r="G57" s="36">
        <f>+G40+G41+G42</f>
        <v>363950.11</v>
      </c>
      <c r="H57" s="36">
        <f>+H40+H41+H42</f>
        <v>37155.45000000001</v>
      </c>
    </row>
    <row r="58" spans="3:6" ht="12.75">
      <c r="C58" s="35"/>
      <c r="D58" s="36"/>
      <c r="E58" s="36"/>
      <c r="F58" s="36"/>
    </row>
    <row r="59" spans="3:8" ht="12.75" hidden="1">
      <c r="C59" s="35"/>
      <c r="D59" s="36"/>
      <c r="H59" s="37">
        <f>14402.19+2956.88+13235.09+95.39+5833.38+859.86+344.39+55316.34</f>
        <v>93043.51999999999</v>
      </c>
    </row>
    <row r="60" spans="3:8" ht="12.75">
      <c r="C60" s="31" t="s">
        <v>42</v>
      </c>
      <c r="E60" s="36">
        <f>+E37+E50+27950</f>
        <v>177677.96000000002</v>
      </c>
      <c r="F60" s="36"/>
      <c r="G60" s="36">
        <f>+G37+G50+5580</f>
        <v>381904.75</v>
      </c>
      <c r="H60" s="37"/>
    </row>
  </sheetData>
  <sheetProtection/>
  <mergeCells count="10">
    <mergeCell ref="C38:I38"/>
    <mergeCell ref="I40:I41"/>
    <mergeCell ref="C52:I52"/>
    <mergeCell ref="D53:H53"/>
    <mergeCell ref="C26:I26"/>
    <mergeCell ref="C27:I27"/>
    <mergeCell ref="C28:I28"/>
    <mergeCell ref="C29:I29"/>
    <mergeCell ref="C31:I31"/>
    <mergeCell ref="I32:I36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8"/>
  <sheetViews>
    <sheetView tabSelected="1" zoomScaleSheetLayoutView="120" zoomScalePageLayoutView="0" workbookViewId="0" topLeftCell="A10">
      <selection activeCell="I25" sqref="I25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375" style="38" hidden="1" customWidth="1"/>
    <col min="4" max="4" width="12.125" style="38" customWidth="1"/>
    <col min="5" max="5" width="13.625" style="38" customWidth="1"/>
    <col min="6" max="6" width="13.375" style="38" customWidth="1"/>
    <col min="7" max="7" width="14.375" style="38" customWidth="1"/>
    <col min="8" max="8" width="15.125" style="38" customWidth="1"/>
    <col min="9" max="9" width="13.875" style="38" customWidth="1"/>
    <col min="10" max="16384" width="9.125" style="38" customWidth="1"/>
  </cols>
  <sheetData>
    <row r="14" spans="1:9" ht="15">
      <c r="A14" s="60" t="s">
        <v>43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60" t="s">
        <v>44</v>
      </c>
      <c r="B15" s="60"/>
      <c r="C15" s="60"/>
      <c r="D15" s="60"/>
      <c r="E15" s="60"/>
      <c r="F15" s="60"/>
      <c r="G15" s="60"/>
      <c r="H15" s="60"/>
      <c r="I15" s="60"/>
    </row>
    <row r="16" spans="1:9" ht="15">
      <c r="A16" s="60" t="s">
        <v>45</v>
      </c>
      <c r="B16" s="60"/>
      <c r="C16" s="60"/>
      <c r="D16" s="60"/>
      <c r="E16" s="60"/>
      <c r="F16" s="60"/>
      <c r="G16" s="60"/>
      <c r="H16" s="60"/>
      <c r="I16" s="60"/>
    </row>
    <row r="17" spans="1:9" ht="60">
      <c r="A17" s="39" t="s">
        <v>46</v>
      </c>
      <c r="B17" s="39" t="s">
        <v>47</v>
      </c>
      <c r="C17" s="39" t="s">
        <v>48</v>
      </c>
      <c r="D17" s="39" t="s">
        <v>49</v>
      </c>
      <c r="E17" s="39" t="s">
        <v>50</v>
      </c>
      <c r="F17" s="40" t="s">
        <v>51</v>
      </c>
      <c r="G17" s="40" t="s">
        <v>52</v>
      </c>
      <c r="H17" s="39" t="s">
        <v>53</v>
      </c>
      <c r="I17" s="39" t="s">
        <v>54</v>
      </c>
    </row>
    <row r="18" spans="1:9" ht="15">
      <c r="A18" s="41" t="s">
        <v>55</v>
      </c>
      <c r="B18" s="42">
        <v>-39.03931</v>
      </c>
      <c r="C18" s="43"/>
      <c r="D18" s="43">
        <v>28.58556</v>
      </c>
      <c r="E18" s="43">
        <v>28.594</v>
      </c>
      <c r="F18" s="43">
        <v>27.95</v>
      </c>
      <c r="G18" s="42">
        <v>250.50907</v>
      </c>
      <c r="H18" s="44">
        <v>7.4778</v>
      </c>
      <c r="I18" s="44">
        <f>B18+D18+F18-G18</f>
        <v>-233.01282</v>
      </c>
    </row>
    <row r="20" ht="16.5" customHeight="1">
      <c r="A20" s="38" t="s">
        <v>56</v>
      </c>
    </row>
    <row r="21" spans="1:6" ht="15">
      <c r="A21" s="45" t="s">
        <v>57</v>
      </c>
      <c r="B21" s="45"/>
      <c r="C21" s="45"/>
      <c r="D21" s="45"/>
      <c r="E21" s="45"/>
      <c r="F21" s="45"/>
    </row>
    <row r="22" spans="1:6" ht="15">
      <c r="A22" s="45" t="s">
        <v>58</v>
      </c>
      <c r="B22" s="45"/>
      <c r="C22" s="45"/>
      <c r="D22" s="45"/>
      <c r="E22" s="45"/>
      <c r="F22" s="45"/>
    </row>
    <row r="23" spans="1:6" ht="15">
      <c r="A23" s="45" t="s">
        <v>59</v>
      </c>
      <c r="B23" s="45"/>
      <c r="C23" s="45"/>
      <c r="D23" s="45"/>
      <c r="E23" s="45"/>
      <c r="F23" s="45"/>
    </row>
    <row r="24" spans="1:6" ht="15">
      <c r="A24" s="45" t="s">
        <v>60</v>
      </c>
      <c r="B24" s="45"/>
      <c r="C24" s="45"/>
      <c r="D24" s="45"/>
      <c r="E24" s="45"/>
      <c r="F24" s="45"/>
    </row>
    <row r="25" ht="15">
      <c r="A25" s="38" t="s">
        <v>61</v>
      </c>
    </row>
    <row r="26" ht="15">
      <c r="A26" s="38" t="s">
        <v>62</v>
      </c>
    </row>
    <row r="27" ht="15">
      <c r="A27" s="46" t="s">
        <v>63</v>
      </c>
    </row>
    <row r="28" ht="15">
      <c r="A28" s="38" t="s">
        <v>64</v>
      </c>
    </row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2023-03-03T19:06:40Z</dcterms:created>
  <dcterms:modified xsi:type="dcterms:W3CDTF">2023-03-04T12:57:41Z</dcterms:modified>
  <cp:category/>
  <cp:version/>
  <cp:contentType/>
  <cp:contentStatus/>
</cp:coreProperties>
</file>