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18а" sheetId="1" r:id="rId1"/>
  </sheets>
  <calcPr calcId="125725"/>
</workbook>
</file>

<file path=xl/calcChain.xml><?xml version="1.0" encoding="utf-8"?>
<calcChain xmlns="http://schemas.openxmlformats.org/spreadsheetml/2006/main">
  <c r="H53" i="1"/>
  <c r="F48"/>
  <c r="E48"/>
  <c r="D48"/>
  <c r="G47"/>
  <c r="H46"/>
  <c r="H45"/>
  <c r="K44"/>
  <c r="J44"/>
  <c r="H44"/>
  <c r="H43"/>
  <c r="H42"/>
  <c r="H48" s="1"/>
  <c r="H41"/>
  <c r="J40"/>
  <c r="H40"/>
  <c r="G40"/>
  <c r="G48" s="1"/>
  <c r="F37"/>
  <c r="E37"/>
  <c r="E54" s="1"/>
  <c r="H36"/>
  <c r="D36"/>
  <c r="K35"/>
  <c r="D35"/>
  <c r="H35" s="1"/>
  <c r="K34"/>
  <c r="H34"/>
  <c r="H37" s="1"/>
  <c r="H49" s="1"/>
  <c r="D34"/>
  <c r="D37" s="1"/>
  <c r="D58" s="1"/>
  <c r="G33"/>
  <c r="G37" s="1"/>
  <c r="G32"/>
  <c r="G54" l="1"/>
</calcChain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<sst xmlns="http://schemas.openxmlformats.org/spreadsheetml/2006/main" count="44" uniqueCount="37">
  <si>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</si>
  <si>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</si>
  <si>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</si>
  <si>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18а 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</si>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</sst>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0" borderId="5" xfId="0" applyNumberFormat="1" applyFont="1" applyFill="1" applyBorder="1" applyAlignment="1">
      <alignment vertical="top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1" fillId="0" borderId="0" xfId="0" applyFont="1" applyFill="1"/>
    <xf numFmtId="0" fontId="12" fillId="0" borderId="0" xfId="0" applyFont="1" applyFill="1"/>
    <xf numFmtId="4" fontId="12" fillId="0" borderId="0" xfId="0" applyNumberFormat="1" applyFont="1" applyFill="1"/>
    <xf numFmtId="0" fontId="9" fillId="0" borderId="0" xfId="0" applyFont="1" applyFill="1"/>
    <xf numFmtId="0" fontId="13" fillId="0" borderId="0" xfId="0" applyFont="1" applyFill="1"/>
    <xf numFmtId="4" fontId="0" fillId="0" borderId="0" xfId="0" applyNumberFormat="1" applyFill="1"/>
    <xf numFmtId="4" fontId="13" fillId="0" borderId="0" xfId="0" applyNumberFormat="1" applyFont="1" applyFill="1"/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C25" workbookViewId="0">
      <selection activeCell="G44" sqref="G44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30.7109375" style="44" customWidth="1"/>
    <col min="4" max="4" width="12.7109375" style="44" customWidth="1"/>
    <col min="5" max="5" width="11.85546875" style="44" customWidth="1"/>
    <col min="6" max="6" width="13.28515625" style="44" customWidth="1"/>
    <col min="7" max="7" width="11.85546875" style="44" customWidth="1"/>
    <col min="8" max="8" width="13" style="44" customWidth="1"/>
    <col min="9" max="9" width="22.28515625" style="44" customWidth="1"/>
    <col min="10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0" ht="12.75" customHeight="1">
      <c r="C17" s="7"/>
      <c r="D17" s="7"/>
      <c r="E17" s="8"/>
      <c r="F17" s="8"/>
      <c r="G17" s="8"/>
      <c r="H17" s="8"/>
      <c r="I17" s="8"/>
    </row>
    <row r="18" spans="3:10" ht="12.75" customHeight="1">
      <c r="C18" s="7"/>
      <c r="D18" s="7"/>
      <c r="E18" s="8"/>
      <c r="F18" s="8"/>
      <c r="G18" s="8"/>
      <c r="H18" s="8"/>
      <c r="I18" s="8"/>
    </row>
    <row r="19" spans="3:10" ht="12.75" customHeight="1">
      <c r="C19" s="7"/>
      <c r="D19" s="7"/>
      <c r="E19" s="8"/>
      <c r="F19" s="8"/>
      <c r="G19" s="8"/>
      <c r="H19" s="8"/>
      <c r="I19" s="8"/>
    </row>
    <row r="20" spans="3:10" ht="12.75" customHeight="1">
      <c r="C20" s="7"/>
      <c r="D20" s="7"/>
      <c r="E20" s="8"/>
      <c r="F20" s="8"/>
      <c r="G20" s="8"/>
      <c r="H20" s="8"/>
      <c r="I20" s="8"/>
    </row>
    <row r="21" spans="3:10" ht="12.75" customHeight="1">
      <c r="C21" s="7"/>
      <c r="D21" s="7"/>
      <c r="E21" s="8"/>
      <c r="F21" s="8"/>
      <c r="G21" s="8"/>
      <c r="H21" s="8"/>
      <c r="I21" s="8"/>
    </row>
    <row r="22" spans="3:10" ht="12.75" customHeight="1">
      <c r="C22" s="7"/>
      <c r="D22" s="7"/>
      <c r="E22" s="8"/>
      <c r="F22" s="8"/>
      <c r="G22" s="8"/>
      <c r="H22" s="8"/>
      <c r="I22" s="8"/>
    </row>
    <row r="23" spans="3:10" ht="12.75" customHeight="1">
      <c r="C23" s="7"/>
      <c r="D23" s="7"/>
      <c r="E23" s="8"/>
      <c r="F23" s="8"/>
      <c r="G23" s="8"/>
      <c r="H23" s="8"/>
      <c r="I23" s="8"/>
    </row>
    <row r="24" spans="3:10" ht="12.75" customHeight="1">
      <c r="C24" s="7"/>
      <c r="D24" s="7"/>
      <c r="E24" s="8"/>
      <c r="F24" s="8"/>
      <c r="G24" s="8"/>
      <c r="H24" s="8"/>
      <c r="I24" s="8"/>
    </row>
    <row r="25" spans="3:10" ht="12.75" customHeight="1">
      <c r="C25" s="7"/>
      <c r="D25" s="7"/>
      <c r="E25" s="8"/>
      <c r="F25" s="8"/>
      <c r="G25" s="8"/>
      <c r="H25" s="8"/>
      <c r="I25" s="8"/>
    </row>
    <row r="26" spans="3:10" ht="14.25">
      <c r="C26" s="9" t="s">
        <v>1</v>
      </c>
      <c r="D26" s="9"/>
      <c r="E26" s="9"/>
      <c r="F26" s="9"/>
      <c r="G26" s="9"/>
      <c r="H26" s="9"/>
      <c r="I26" s="9"/>
    </row>
    <row r="27" spans="3:10">
      <c r="C27" s="10" t="s">
        <v>2</v>
      </c>
      <c r="D27" s="10"/>
      <c r="E27" s="10"/>
      <c r="F27" s="10"/>
      <c r="G27" s="10"/>
      <c r="H27" s="10"/>
      <c r="I27" s="10"/>
    </row>
    <row r="28" spans="3:10">
      <c r="C28" s="10" t="s">
        <v>3</v>
      </c>
      <c r="D28" s="10"/>
      <c r="E28" s="10"/>
      <c r="F28" s="10"/>
      <c r="G28" s="10"/>
      <c r="H28" s="10"/>
      <c r="I28" s="10"/>
    </row>
    <row r="29" spans="3:10" ht="6" customHeight="1" thickBot="1">
      <c r="C29" s="11"/>
      <c r="D29" s="11"/>
      <c r="E29" s="11"/>
      <c r="F29" s="11"/>
      <c r="G29" s="11"/>
      <c r="H29" s="11"/>
      <c r="I29" s="11"/>
    </row>
    <row r="30" spans="3:10" ht="50.25" customHeight="1" thickBot="1">
      <c r="C30" s="12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3" t="s">
        <v>10</v>
      </c>
    </row>
    <row r="31" spans="3:10" ht="13.5" customHeight="1" thickBot="1">
      <c r="C31" s="15" t="s">
        <v>11</v>
      </c>
      <c r="D31" s="16"/>
      <c r="E31" s="16"/>
      <c r="F31" s="16"/>
      <c r="G31" s="16"/>
      <c r="H31" s="16"/>
      <c r="I31" s="17"/>
      <c r="J31" s="18"/>
    </row>
    <row r="32" spans="3:10" ht="13.5" hidden="1" customHeight="1" thickBot="1">
      <c r="C32" s="19" t="s">
        <v>12</v>
      </c>
      <c r="D32" s="20"/>
      <c r="E32" s="21"/>
      <c r="F32" s="21"/>
      <c r="G32" s="21">
        <f>E32</f>
        <v>0</v>
      </c>
      <c r="H32" s="21"/>
      <c r="I32" s="22" t="s">
        <v>13</v>
      </c>
    </row>
    <row r="33" spans="3:11" ht="13.5" hidden="1" customHeight="1" thickBot="1">
      <c r="C33" s="19" t="s">
        <v>14</v>
      </c>
      <c r="D33" s="20"/>
      <c r="E33" s="23"/>
      <c r="F33" s="23"/>
      <c r="G33" s="21">
        <f>E33</f>
        <v>0</v>
      </c>
      <c r="H33" s="23"/>
      <c r="I33" s="24"/>
    </row>
    <row r="34" spans="3:11" ht="13.5" customHeight="1" thickBot="1">
      <c r="C34" s="19" t="s">
        <v>15</v>
      </c>
      <c r="D34" s="25">
        <f>48263.03-44336.81</f>
        <v>3926.2200000000012</v>
      </c>
      <c r="E34" s="23"/>
      <c r="F34" s="23"/>
      <c r="G34" s="21"/>
      <c r="H34" s="26">
        <f>+D34+E34-F34</f>
        <v>3926.2200000000012</v>
      </c>
      <c r="I34" s="24"/>
      <c r="K34" s="2">
        <f>3240.45+19128.1+15195.82</f>
        <v>37564.369999999995</v>
      </c>
    </row>
    <row r="35" spans="3:11" ht="13.5" customHeight="1" thickBot="1">
      <c r="C35" s="19" t="s">
        <v>16</v>
      </c>
      <c r="D35" s="25">
        <f>17755-6650.24-9374.44</f>
        <v>1730.3199999999997</v>
      </c>
      <c r="E35" s="23"/>
      <c r="F35" s="23"/>
      <c r="G35" s="21"/>
      <c r="H35" s="27">
        <f>+D35+E35-F35</f>
        <v>1730.3199999999997</v>
      </c>
      <c r="I35" s="24"/>
      <c r="K35" s="2">
        <f>6422.71+6650.24</f>
        <v>13072.95</v>
      </c>
    </row>
    <row r="36" spans="3:11" ht="13.5" customHeight="1" thickBot="1">
      <c r="C36" s="19" t="s">
        <v>17</v>
      </c>
      <c r="D36" s="25">
        <f>179.76-179.76</f>
        <v>0</v>
      </c>
      <c r="E36" s="23"/>
      <c r="F36" s="23"/>
      <c r="G36" s="21"/>
      <c r="H36" s="27">
        <f>+D36+E36-F36</f>
        <v>0</v>
      </c>
      <c r="I36" s="28"/>
    </row>
    <row r="37" spans="3:11" ht="13.5" customHeight="1" thickBot="1">
      <c r="C37" s="19" t="s">
        <v>18</v>
      </c>
      <c r="D37" s="29">
        <f>SUM(D32:D36)</f>
        <v>5656.5400000000009</v>
      </c>
      <c r="E37" s="30">
        <f>SUM(E32:E36)</f>
        <v>0</v>
      </c>
      <c r="F37" s="30">
        <f>SUM(F32:F36)</f>
        <v>0</v>
      </c>
      <c r="G37" s="30">
        <f>SUM(G32:G36)</f>
        <v>0</v>
      </c>
      <c r="H37" s="30">
        <f>SUM(H32:H36)</f>
        <v>5656.5400000000009</v>
      </c>
      <c r="I37" s="19"/>
    </row>
    <row r="38" spans="3:11" ht="13.5" customHeight="1" thickBot="1">
      <c r="C38" s="31" t="s">
        <v>19</v>
      </c>
      <c r="D38" s="31"/>
      <c r="E38" s="31"/>
      <c r="F38" s="31"/>
      <c r="G38" s="31"/>
      <c r="H38" s="31"/>
      <c r="I38" s="31"/>
    </row>
    <row r="39" spans="3:11" ht="57.75" customHeight="1" thickBot="1">
      <c r="C39" s="32" t="s">
        <v>4</v>
      </c>
      <c r="D39" s="13" t="s">
        <v>5</v>
      </c>
      <c r="E39" s="14" t="s">
        <v>6</v>
      </c>
      <c r="F39" s="14" t="s">
        <v>7</v>
      </c>
      <c r="G39" s="14" t="s">
        <v>8</v>
      </c>
      <c r="H39" s="14" t="s">
        <v>9</v>
      </c>
      <c r="I39" s="33" t="s">
        <v>20</v>
      </c>
    </row>
    <row r="40" spans="3:11" ht="41.25" customHeight="1" thickBot="1">
      <c r="C40" s="12" t="s">
        <v>21</v>
      </c>
      <c r="D40" s="34">
        <v>5645.760000000002</v>
      </c>
      <c r="E40" s="35">
        <v>4439.5200000000004</v>
      </c>
      <c r="F40" s="35">
        <v>3057.76</v>
      </c>
      <c r="G40" s="35">
        <f>+E40</f>
        <v>4439.5200000000004</v>
      </c>
      <c r="H40" s="35">
        <f t="shared" ref="H40:H46" si="0">+D40+E40-F40</f>
        <v>7027.5200000000023</v>
      </c>
      <c r="I40" s="36" t="s">
        <v>22</v>
      </c>
      <c r="J40" s="2">
        <f>5340.52-0.43</f>
        <v>5340.09</v>
      </c>
    </row>
    <row r="41" spans="3:11" ht="14.25" hidden="1" customHeight="1" thickBot="1">
      <c r="C41" s="19" t="s">
        <v>23</v>
      </c>
      <c r="D41" s="20">
        <v>0</v>
      </c>
      <c r="E41" s="21"/>
      <c r="F41" s="21"/>
      <c r="G41" s="35"/>
      <c r="H41" s="35">
        <f t="shared" si="0"/>
        <v>0</v>
      </c>
      <c r="I41" s="20"/>
    </row>
    <row r="42" spans="3:11" ht="13.5" hidden="1" customHeight="1" thickBot="1">
      <c r="C42" s="32" t="s">
        <v>24</v>
      </c>
      <c r="D42" s="33">
        <v>0</v>
      </c>
      <c r="E42" s="21"/>
      <c r="F42" s="21"/>
      <c r="G42" s="35"/>
      <c r="H42" s="35">
        <f t="shared" si="0"/>
        <v>0</v>
      </c>
      <c r="I42" s="20"/>
    </row>
    <row r="43" spans="3:11" ht="12.75" hidden="1" customHeight="1" thickBot="1">
      <c r="C43" s="19" t="s">
        <v>25</v>
      </c>
      <c r="D43" s="20">
        <v>0</v>
      </c>
      <c r="E43" s="21"/>
      <c r="F43" s="21"/>
      <c r="G43" s="35"/>
      <c r="H43" s="35">
        <f t="shared" si="0"/>
        <v>0</v>
      </c>
      <c r="I43" s="37" t="s">
        <v>26</v>
      </c>
    </row>
    <row r="44" spans="3:11" ht="31.5" customHeight="1" thickBot="1">
      <c r="C44" s="19" t="s">
        <v>27</v>
      </c>
      <c r="D44" s="38">
        <v>1238.4000000000005</v>
      </c>
      <c r="E44" s="21"/>
      <c r="F44" s="21"/>
      <c r="G44" s="35"/>
      <c r="H44" s="35">
        <f t="shared" si="0"/>
        <v>1238.4000000000005</v>
      </c>
      <c r="I44" s="39" t="s">
        <v>28</v>
      </c>
      <c r="J44" s="2">
        <f>744.12-0.31+3021.06</f>
        <v>3764.87</v>
      </c>
      <c r="K44" s="2">
        <f>891.57+950.52+3021.06</f>
        <v>4863.1499999999996</v>
      </c>
    </row>
    <row r="45" spans="3:11" ht="13.5" hidden="1" customHeight="1" thickBot="1">
      <c r="C45" s="19" t="s">
        <v>29</v>
      </c>
      <c r="D45" s="20">
        <v>0</v>
      </c>
      <c r="E45" s="23"/>
      <c r="F45" s="23"/>
      <c r="G45" s="35"/>
      <c r="H45" s="35">
        <f t="shared" si="0"/>
        <v>0</v>
      </c>
      <c r="I45" s="39" t="s">
        <v>30</v>
      </c>
    </row>
    <row r="46" spans="3:11" ht="13.5" customHeight="1" thickBot="1">
      <c r="C46" s="32" t="s">
        <v>31</v>
      </c>
      <c r="D46" s="40">
        <v>132.18999999999994</v>
      </c>
      <c r="E46" s="23">
        <v>66.959999999999994</v>
      </c>
      <c r="F46" s="23">
        <v>60.63</v>
      </c>
      <c r="G46" s="35"/>
      <c r="H46" s="35">
        <f t="shared" si="0"/>
        <v>138.51999999999992</v>
      </c>
      <c r="I46" s="37"/>
    </row>
    <row r="47" spans="3:11" ht="13.5" hidden="1" customHeight="1" thickBot="1">
      <c r="C47" s="19" t="s">
        <v>32</v>
      </c>
      <c r="D47" s="20"/>
      <c r="E47" s="23"/>
      <c r="F47" s="23"/>
      <c r="G47" s="35">
        <f>+E47</f>
        <v>0</v>
      </c>
      <c r="H47" s="23"/>
      <c r="I47" s="39" t="s">
        <v>33</v>
      </c>
    </row>
    <row r="48" spans="3:11" s="41" customFormat="1" ht="13.5" customHeight="1" thickBot="1">
      <c r="C48" s="19" t="s">
        <v>18</v>
      </c>
      <c r="D48" s="29">
        <f>SUM(D40:D47)</f>
        <v>7016.3500000000022</v>
      </c>
      <c r="E48" s="30">
        <f>SUM(E40:E47)</f>
        <v>4506.4800000000005</v>
      </c>
      <c r="F48" s="30">
        <f>SUM(F40:F47)</f>
        <v>3118.3900000000003</v>
      </c>
      <c r="G48" s="30">
        <f>SUM(G40:G47)</f>
        <v>4439.5200000000004</v>
      </c>
      <c r="H48" s="30">
        <f>SUM(H40:H47)</f>
        <v>8404.4400000000023</v>
      </c>
      <c r="I48" s="20"/>
    </row>
    <row r="49" spans="3:8" ht="21" customHeight="1">
      <c r="C49" s="42" t="s">
        <v>34</v>
      </c>
      <c r="D49" s="42"/>
      <c r="E49" s="42"/>
      <c r="F49" s="42"/>
      <c r="G49" s="42"/>
      <c r="H49" s="43">
        <f>+H37+H48</f>
        <v>14060.980000000003</v>
      </c>
    </row>
    <row r="50" spans="3:8" ht="15">
      <c r="C50" s="45" t="s">
        <v>35</v>
      </c>
      <c r="D50" s="45"/>
    </row>
    <row r="51" spans="3:8" ht="26.25" customHeight="1">
      <c r="C51" s="2"/>
      <c r="D51" s="46"/>
      <c r="E51" s="46"/>
      <c r="F51" s="46"/>
      <c r="G51" s="2"/>
      <c r="H51" s="2"/>
    </row>
    <row r="52" spans="3:8" ht="15" hidden="1" customHeight="1">
      <c r="C52" s="45"/>
      <c r="D52" s="47"/>
      <c r="E52" s="47"/>
      <c r="F52" s="47"/>
    </row>
    <row r="53" spans="3:8" ht="12.75" hidden="1" customHeight="1">
      <c r="D53" s="48"/>
      <c r="E53" s="48"/>
      <c r="F53" s="48"/>
      <c r="G53" s="48"/>
      <c r="H53" s="48">
        <f>6434.19+9124.06+1605.85</f>
        <v>17164.099999999999</v>
      </c>
    </row>
    <row r="54" spans="3:8">
      <c r="C54" s="44" t="s">
        <v>36</v>
      </c>
      <c r="E54" s="48">
        <f>+E37+E48</f>
        <v>4506.4800000000005</v>
      </c>
      <c r="G54" s="48">
        <f>+G37+G48</f>
        <v>4439.5200000000004</v>
      </c>
    </row>
    <row r="56" spans="3:8" hidden="1">
      <c r="D56" s="44">
        <v>75811.710000000006</v>
      </c>
    </row>
    <row r="57" spans="3:8" hidden="1">
      <c r="D57" s="44">
        <v>87498.04</v>
      </c>
    </row>
    <row r="58" spans="3:8" hidden="1">
      <c r="D58" s="48">
        <f>+D57-D37-D48</f>
        <v>74825.149999999994</v>
      </c>
    </row>
  </sheetData>
  <mergeCells count="7">
    <mergeCell ref="C38:I38"/>
    <mergeCell ref="C26:I26"/>
    <mergeCell ref="C27:I27"/>
    <mergeCell ref="C28:I28"/>
    <mergeCell ref="C29:I29"/>
    <mergeCell ref="C31:I31"/>
    <mergeCell ref="I32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ЧР18а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2024-03-12T07:47:25Z</dcterms:created>
  <dcterms:modified xsi:type="dcterms:W3CDTF">2024-03-12T07:47:33Z</dcterms:modified>
</cp:coreProperties>
</file>